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ДКЭД\Отдел продажи ЭЭ\ОГРАНИЧЕНИЯ\Комиссия по ограничениям\Реестры\2024\"/>
    </mc:Choice>
  </mc:AlternateContent>
  <xr:revisionPtr revIDLastSave="0" documentId="13_ncr:1_{508BDE9D-3612-41F4-BEE9-85B9013750D3}" xr6:coauthVersionLast="47" xr6:coauthVersionMax="47" xr10:uidLastSave="{00000000-0000-0000-0000-000000000000}"/>
  <bookViews>
    <workbookView xWindow="518" yWindow="1410" windowWidth="18360" windowHeight="11385" xr2:uid="{B37C88C1-5F9C-4ACD-B468-A19628E67DEE}"/>
  </bookViews>
  <sheets>
    <sheet name="Лист1" sheetId="1" r:id="rId1"/>
    <sheet name="проверка" sheetId="2" r:id="rId2"/>
    <sheet name="Лист2" sheetId="3" r:id="rId3"/>
  </sheets>
  <definedNames>
    <definedName name="_xlnm._FilterDatabase" localSheetId="0" hidden="1">Лист1!$A$1:$AL$230</definedName>
    <definedName name="_xlnm.Print_Area" localSheetId="0">Лист1!$A$1:$AA$127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9" i="2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" i="1"/>
  <c r="AL24" i="1"/>
  <c r="AK24" i="1"/>
  <c r="AH23" i="1"/>
  <c r="AE2" i="1"/>
  <c r="AH22" i="1"/>
  <c r="AH2" i="1"/>
  <c r="AI21" i="1" l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I4" i="1"/>
  <c r="AH4" i="1"/>
  <c r="AI3" i="1"/>
  <c r="AH3" i="1"/>
  <c r="AI2" i="1"/>
  <c r="F8" i="2"/>
  <c r="F21" i="2"/>
  <c r="F20" i="2"/>
  <c r="C18" i="2"/>
  <c r="C17" i="2"/>
  <c r="C16" i="2"/>
  <c r="C15" i="2"/>
  <c r="C14" i="2"/>
  <c r="C13" i="2"/>
  <c r="C12" i="2"/>
  <c r="C8" i="2"/>
  <c r="C7" i="2"/>
  <c r="C6" i="2"/>
  <c r="C5" i="2"/>
  <c r="C4" i="2"/>
  <c r="C3" i="2"/>
  <c r="C2" i="2"/>
  <c r="F18" i="2"/>
  <c r="F17" i="2"/>
  <c r="F16" i="2"/>
  <c r="F15" i="2"/>
  <c r="F14" i="2"/>
  <c r="F13" i="2"/>
  <c r="F12" i="2"/>
  <c r="F7" i="2"/>
  <c r="F6" i="2"/>
  <c r="F5" i="2"/>
  <c r="F4" i="2"/>
  <c r="F3" i="2"/>
  <c r="F2" i="2"/>
  <c r="F1" i="2"/>
  <c r="C1" i="2"/>
  <c r="AE1" i="1"/>
  <c r="AH24" i="1" l="1"/>
  <c r="AI22" i="1"/>
  <c r="AI23" i="1" s="1"/>
  <c r="AI24" i="1" s="1"/>
</calcChain>
</file>

<file path=xl/sharedStrings.xml><?xml version="1.0" encoding="utf-8"?>
<sst xmlns="http://schemas.openxmlformats.org/spreadsheetml/2006/main" count="1440" uniqueCount="658">
  <si>
    <t>№ п/п</t>
  </si>
  <si>
    <t>Наименование потребителя</t>
  </si>
  <si>
    <t>Основания введения ограничения</t>
  </si>
  <si>
    <t>Сумма задолженности,  руб</t>
  </si>
  <si>
    <t xml:space="preserve">Наименование отключаемого объекта </t>
  </si>
  <si>
    <t>Дата отключения</t>
  </si>
  <si>
    <t>Наименование района</t>
  </si>
  <si>
    <t>Организация производящая отключения</t>
  </si>
  <si>
    <t>г.Белгород</t>
  </si>
  <si>
    <t>ИНН</t>
  </si>
  <si>
    <t xml:space="preserve">КПП          </t>
  </si>
  <si>
    <t>Юридический адрес</t>
  </si>
  <si>
    <t>Дата образования задолженности</t>
  </si>
  <si>
    <t>Описания точки поставки</t>
  </si>
  <si>
    <t>Адрес отключаемого объекта (с указанием контактного телефона)</t>
  </si>
  <si>
    <t>Вид ограничения(частичное только для потребителей с броней или соц. значимых)</t>
  </si>
  <si>
    <t>Уровень до которого необходимо ввести ограничение (ЗАПОЛНЯТЬ ТОЛЬКО ПРИ НАЛИЧИИ СУБАБОНЕНТОВ), кВт*ч</t>
  </si>
  <si>
    <t>Потребитель уведомлен(исх №___ от _____)</t>
  </si>
  <si>
    <t>Способ уведомления</t>
  </si>
  <si>
    <t>Контактная информация (указать email или телефон на который отправлялось уведомление)</t>
  </si>
  <si>
    <t>Наличие акта Аварийной и(или) технологической брони</t>
  </si>
  <si>
    <t>Относится ли объект к соц. Значимым</t>
  </si>
  <si>
    <t>Товарная продукция в текущем месяце, . руб</t>
  </si>
  <si>
    <t>Кол-во неоплаченных сроков, руб.</t>
  </si>
  <si>
    <t>Отметка о фактическом ограничении/отмене</t>
  </si>
  <si>
    <t>Сумма оплаты с момента вручения уведомления до даты ограничения, руб</t>
  </si>
  <si>
    <t>ККС</t>
  </si>
  <si>
    <t>Примечание</t>
  </si>
  <si>
    <t>Всего</t>
  </si>
  <si>
    <t>Из них МРСК</t>
  </si>
  <si>
    <t>Яковлевский</t>
  </si>
  <si>
    <t>Борисовский</t>
  </si>
  <si>
    <t>Валуйский</t>
  </si>
  <si>
    <t>Красный хутор</t>
  </si>
  <si>
    <t>журавлевка</t>
  </si>
  <si>
    <t>нехотеевка</t>
  </si>
  <si>
    <t>Наумовка</t>
  </si>
  <si>
    <t>Новая Наумовка</t>
  </si>
  <si>
    <t>Вторая Наумовка</t>
  </si>
  <si>
    <t>Логачевка</t>
  </si>
  <si>
    <t>Бутырки</t>
  </si>
  <si>
    <t>Бирюч</t>
  </si>
  <si>
    <t>Вериговка</t>
  </si>
  <si>
    <t>Нижние Мельницы</t>
  </si>
  <si>
    <t>Пригородные Тополи</t>
  </si>
  <si>
    <t>Староселье</t>
  </si>
  <si>
    <t>Середа</t>
  </si>
  <si>
    <t>х. Старый</t>
  </si>
  <si>
    <t>Алексеевский</t>
  </si>
  <si>
    <t>Губкинский</t>
  </si>
  <si>
    <t>Старооскольский</t>
  </si>
  <si>
    <t>Шебекинский</t>
  </si>
  <si>
    <t>Вейделевский</t>
  </si>
  <si>
    <t>Волоконовский</t>
  </si>
  <si>
    <t>Грайворонский</t>
  </si>
  <si>
    <t>Ивнянский</t>
  </si>
  <si>
    <t>Красненский</t>
  </si>
  <si>
    <t>Ракитянский</t>
  </si>
  <si>
    <t>школа</t>
  </si>
  <si>
    <t>больница</t>
  </si>
  <si>
    <t>храм</t>
  </si>
  <si>
    <t>церковь</t>
  </si>
  <si>
    <t>приход</t>
  </si>
  <si>
    <t>Без отмены</t>
  </si>
  <si>
    <t>разница</t>
  </si>
  <si>
    <t>Корочанский</t>
  </si>
  <si>
    <t>Краснояружский</t>
  </si>
  <si>
    <t>Новооскольский</t>
  </si>
  <si>
    <t>Ровеньской</t>
  </si>
  <si>
    <t>Чернянский</t>
  </si>
  <si>
    <t>сад</t>
  </si>
  <si>
    <t>детский</t>
  </si>
  <si>
    <t>Белгородский</t>
  </si>
  <si>
    <t>водозабор</t>
  </si>
  <si>
    <t>скважина</t>
  </si>
  <si>
    <t>Красногвардейский</t>
  </si>
  <si>
    <t> </t>
  </si>
  <si>
    <t>задолженность</t>
  </si>
  <si>
    <t>СМС</t>
  </si>
  <si>
    <t>нет</t>
  </si>
  <si>
    <t>смс</t>
  </si>
  <si>
    <t>БСК</t>
  </si>
  <si>
    <t>нежилое помещение</t>
  </si>
  <si>
    <t>эл.почта</t>
  </si>
  <si>
    <t>полное</t>
  </si>
  <si>
    <t>магазин</t>
  </si>
  <si>
    <t>АО "Белгородские молочные фермы"</t>
  </si>
  <si>
    <t>309130, Российская Федерация, обл. Белгородская, р-н Ивнянский, х. Зоринские Дворы</t>
  </si>
  <si>
    <t>ПС 35/10 кВ "Курасовка" ; БКТП-1002 ; ВЛ 10 кВ №10 ; п/у ПСЧ-4ТМ.05 ; № _0610102479</t>
  </si>
  <si>
    <t>КРС ЗОРИНСКИЕ ДВОРЫ</t>
  </si>
  <si>
    <t>email</t>
  </si>
  <si>
    <t>mityaev.an@zdmail.ru</t>
  </si>
  <si>
    <t>Нежилое помещение</t>
  </si>
  <si>
    <t>Задолженность</t>
  </si>
  <si>
    <t>Магазин</t>
  </si>
  <si>
    <t>Ивнянский район,  х. Зоринские дворы, тел.  79623040749</t>
  </si>
  <si>
    <t>МРСК</t>
  </si>
  <si>
    <t>ООО "КонПрок"</t>
  </si>
  <si>
    <t>Производственная база</t>
  </si>
  <si>
    <t>смс/эл.почта</t>
  </si>
  <si>
    <t>нарочно</t>
  </si>
  <si>
    <t>База</t>
  </si>
  <si>
    <t xml:space="preserve">нежилое помещение </t>
  </si>
  <si>
    <t xml:space="preserve"> г. Белгород, ул. Пугачева, дом 5</t>
  </si>
  <si>
    <t>3</t>
  </si>
  <si>
    <t>Ивнянское ПО "Альянс"</t>
  </si>
  <si>
    <t>309110, Российская Федерация, обл. Белгородская, р-н Ивнянский, рп. Ивня, ул. Мира, дом 40, кв. 1</t>
  </si>
  <si>
    <t>ПС 110/35/10 кВ "Ивня" ; КТП-118 ; ВЛ 10 кВ №1 ; п/у А-10-3Т-М-14-СТО ; № 970390252</t>
  </si>
  <si>
    <t>Кафе "Ивушка" п. Ивня</t>
  </si>
  <si>
    <t>Ивнянский район,  рп. Ивня тел. 79107378021</t>
  </si>
  <si>
    <t>ООО "Экополис"</t>
  </si>
  <si>
    <t>309070, Российская Федерация, обл. Белгородская, р-н Яковлевский, г. Строитель, ул. Октябрьская, дом 12</t>
  </si>
  <si>
    <t>ПС 110/6кВ Строитель, ВЛ-6 кВ № 3, опора 2/2, (ПУ у потребителя 902709)</t>
  </si>
  <si>
    <t>г. Строитель, ул. Зайцева, д. 3, тел: (4722) 34-09-81, (47244) 5-32-19</t>
  </si>
  <si>
    <t>ekopolis.ooo@mail.ru</t>
  </si>
  <si>
    <t>Прохоровский</t>
  </si>
  <si>
    <t>Итого</t>
  </si>
  <si>
    <t>ООО "ОЭЗ "Белэнергомаш"</t>
  </si>
  <si>
    <t>308015, Российская Федерация, обл. Белгородская, г. Белгород, ул. Везельская, дом 95</t>
  </si>
  <si>
    <t>ПС 110/6кВ. Строитель, ЗРУ - 6 кВ, яч. 18, ПУ № 01094862</t>
  </si>
  <si>
    <t>г. Строитель, ул. Заводская 2-я, д. 13, тел: 32-32-10, 26-69-59/ по опл-23-15-06</t>
  </si>
  <si>
    <t>priem@oputenmash.ru</t>
  </si>
  <si>
    <t>АО "АППК "БЕЛСЕЛЬХОЗИНВЕСТ"</t>
  </si>
  <si>
    <t>309050, Белгородская обл, Яковлевский р-н, село Гостищево, ул Привокзальная, д. 66</t>
  </si>
  <si>
    <t>ПС 110/35/10кВ Гостищево, ВЛ-10 кВ №7, опора № 5, ПУ № 01293992</t>
  </si>
  <si>
    <t>Производство мела</t>
  </si>
  <si>
    <t>с. Гостищево, тел: 8 968 076 78 41</t>
  </si>
  <si>
    <t>Info@ao-etp.ru</t>
  </si>
  <si>
    <t>МБУ "БЛАГОУСТРОЙСТВО"</t>
  </si>
  <si>
    <t>309070, Российская Федерация, обл. Белгородская, р-н Яковлевский, г. Строитель, ул. Заводская 2-я, дом 4</t>
  </si>
  <si>
    <t>ПС 110/35/10кВ Томаровка, КТП-1506, ВЛ-0,4 кВ №4, опора № 1/1, ВРУ-0,4 кВ, ПУ № 28332045</t>
  </si>
  <si>
    <t>п. Томаровка, ул. Рокоссовского, д. 2, тел: 8 47244 5 09 95, 5 19 25</t>
  </si>
  <si>
    <t>5-09-95@mail.ru</t>
  </si>
  <si>
    <t xml:space="preserve"> </t>
  </si>
  <si>
    <t>СССПоК "Альянс Фермервест"</t>
  </si>
  <si>
    <t>309351, Российская Федерация, обл. Белгородская, р-н Борисовский, с. Порубежное, ул. Ленина, дом 194 Б</t>
  </si>
  <si>
    <t>Отключение контактов кабельного ответвления Потребителя ВРУ 0,4 кВ цеха от  ВЛ-0,4 кВ №1 КТП 916 ПС 110/35/10 кВ Борисовка(прибор учета №3147968)</t>
  </si>
  <si>
    <t>Мини-цех по переработке молока</t>
  </si>
  <si>
    <t xml:space="preserve"> с.Порубежное (89192202863)</t>
  </si>
  <si>
    <t>alyans.fermervest@mail.ru</t>
  </si>
  <si>
    <t>доп. соглашение по электроной почте</t>
  </si>
  <si>
    <t>ООО "БЕЛЗНАК"</t>
  </si>
  <si>
    <t>309340, Российская Федерация, обл. Белгородская, р-н Борисовский, п. Борисовка, ул. Новоборисовская, дом 61</t>
  </si>
  <si>
    <t>Отключение разъединителя РТП-406 ВЛ-10кв ПС 35/10 Зозули (прибор учета №39048660)</t>
  </si>
  <si>
    <t>производственная база</t>
  </si>
  <si>
    <t>п. Борисовка, ул. Новоборисовская (89803700933)</t>
  </si>
  <si>
    <t>bz@belznak.com</t>
  </si>
  <si>
    <t>ОО Белзнак</t>
  </si>
  <si>
    <t>309342, Белгородская обл, Белгород, Разуменская, 12</t>
  </si>
  <si>
    <t>присоединение ошиновки разъединителя к проводам ВЛ-10кВ на опоре №1/28 ВЛ 10кВ №1 ПС 35/10 кВ Зозули (прибор учета элэн № 28644196)</t>
  </si>
  <si>
    <t>нежилое здание</t>
  </si>
  <si>
    <t>с. Беленькое (89803700933)</t>
  </si>
  <si>
    <t xml:space="preserve">контактное соединение ВЛИ 0,4 кВ №3 СТП 724 п/с 35/10 Зозули с ЛЭП 0,4 кВ </t>
  </si>
  <si>
    <t>пескобаза</t>
  </si>
  <si>
    <t>ООО"ПК"РУСЬ"</t>
  </si>
  <si>
    <t>199178, Санкт-Петербург г, 18-я В.О. линия, 53, Б, 2, 3</t>
  </si>
  <si>
    <t>Демонтаж шлейфов-10 кВ на опоре №51, ВЛ-10 кВ №3 в сторону ТП-301 ПС 35/10 кВ Зозули (прибор учет №201929233000047)</t>
  </si>
  <si>
    <t xml:space="preserve">обособленное подразделение "Борисовский"  </t>
  </si>
  <si>
    <t>п. Борисовка ул. Грайворонская 348 (812) 7401036; 7401092; 51455</t>
  </si>
  <si>
    <t>sga@tpgrus.ru</t>
  </si>
  <si>
    <t>ООО "Каравай"</t>
  </si>
  <si>
    <t>309340, Российская Федерация, обл. Белгородская, р-н Борисовский, п. Борисовка, ул. Грайворонская, дом 346</t>
  </si>
  <si>
    <t>Демонтаж шлейфов-10 кВ на опоре №2/12 и №2/4  в сторону  ТП-302, ПС 35/10 кВ Зозули (прибор учета №32946495)</t>
  </si>
  <si>
    <t>хлебокомбинат</t>
  </si>
  <si>
    <t xml:space="preserve"> п. Борисовка ул. Грайворонская 346 (5-14-50.  5-81-83)</t>
  </si>
  <si>
    <t>trubostroy@mail.ru</t>
  </si>
  <si>
    <t>договор с СМС</t>
  </si>
  <si>
    <t>119361, г.Москва, ул.Озерная,д.31, кв.4</t>
  </si>
  <si>
    <t>603u</t>
  </si>
  <si>
    <t>603u СМС</t>
  </si>
  <si>
    <t>312301001</t>
  </si>
  <si>
    <t/>
  </si>
  <si>
    <t>ООО "Шебекино тара"</t>
  </si>
  <si>
    <t>3120101711</t>
  </si>
  <si>
    <t>312001001</t>
  </si>
  <si>
    <t>309290, Белгородская обл, Шебекино г, Ржевское шоссе ул, д.20</t>
  </si>
  <si>
    <t>ВЛ-6 кВ Город-1 ПС Химзавод</t>
  </si>
  <si>
    <t>ТП-74 Производственная база</t>
  </si>
  <si>
    <t>г. Шебекино, ул. Ржевское шоссе, 20, т. 8 910-320-04-48</t>
  </si>
  <si>
    <t>АО "Шебекинский райтопсбыт"</t>
  </si>
  <si>
    <t>3120005743</t>
  </si>
  <si>
    <t>309261, Российская Федерация, обл. Белгородская, р-н Шебекинский, с. Ржевка, ул. Комарова, дом 1</t>
  </si>
  <si>
    <t>РУ-0,4 кВ ТП-901 ПС Ржевка</t>
  </si>
  <si>
    <t>с. Ржевка, ул. Комарова д. 1, 8-951-131-03-88 ;8(47248) 7-03-52, 3-16-81</t>
  </si>
  <si>
    <t>ООО "БЕЛГАНИКА"</t>
  </si>
  <si>
    <t>109382, г Москва, р-н Люблино, Егорьевский проезд, д 37, помещ 5</t>
  </si>
  <si>
    <t>ПС 35/10кВ Завидовка, КТП-511, РУНН-0,4кВ, (ПУ у потребителя № 1112130216)</t>
  </si>
  <si>
    <t>Цех по убою скота</t>
  </si>
  <si>
    <t>с. Черкасское, ул. Конечная, д. 20, тел: (495)970-59-95; 89261018767</t>
  </si>
  <si>
    <t>bux-belganica@mail.ru; belganica@gmail.com</t>
  </si>
  <si>
    <t>Гражданка РФ Дядюра Ирина Станиславовна</t>
  </si>
  <si>
    <t>309070, Российская Федерация, обл. Белгородская, р-н Яковлевский, г. Строитель, ул. Мира, дом 24, кв. 89</t>
  </si>
  <si>
    <t>ПС 110/6кВ Строитель, ЗТП-54, КЛ-0,4 кВ, ВРУ-0,4(0,23) кВ, ПУ № 14123147</t>
  </si>
  <si>
    <t>г. Строитель, ул. Жукова, д. 5А, кв. 01003, тел: 79524399232</t>
  </si>
  <si>
    <t>дом</t>
  </si>
  <si>
    <t>Мастерская</t>
  </si>
  <si>
    <t>несколькими способами</t>
  </si>
  <si>
    <t>отмена</t>
  </si>
  <si>
    <t>исх 41 от 10.04.2024г.</t>
  </si>
  <si>
    <t>Индивидуальный предприниматель Васюков Олег Анатольевич</t>
  </si>
  <si>
    <t>309996, обл. Белгородская, р-н Валуйский, г. Валуйки, ул. Ф.Энгельса, д.102а/1</t>
  </si>
  <si>
    <t>административное здание</t>
  </si>
  <si>
    <t>Общество с ограниченной ответственностью "Белдорстрой"</t>
  </si>
  <si>
    <t>308024, Российская Федерация, обл. Белгородская, г. Белгород, ул. Мокроусова, дом 23, корпус а</t>
  </si>
  <si>
    <t>ПС 110/35/10 кВ Ивня ; КТП-104 ; ВЛ-10 кВ №1 ; п/у ПСЧ-4ТМ.05 ; № 1109135382_</t>
  </si>
  <si>
    <t>БАЗА</t>
  </si>
  <si>
    <t>Ивнянский район,  п. Ивня, тел. 79803701913</t>
  </si>
  <si>
    <t>ООО "ЯМЩИК"</t>
  </si>
  <si>
    <t>3120012878</t>
  </si>
  <si>
    <t>309290, Белгородская область, город Шебекино, улица Кооперативная, дом 1</t>
  </si>
  <si>
    <t>ВЛ-6 кВ № 9 ПС Лизины</t>
  </si>
  <si>
    <t>ТП-166, Производственная база</t>
  </si>
  <si>
    <t>г.Шебекино ул. Кооперативная-1, т. 2-87-80</t>
  </si>
  <si>
    <t>lkm200@mail.ru</t>
  </si>
  <si>
    <t>bluesmobil@mail.ru</t>
  </si>
  <si>
    <t>РУ-0,4 кВ ТП-75/400 ПС 110/6 кВ "Химзавод"</t>
  </si>
  <si>
    <t>ИП Сергеев В.А.</t>
  </si>
  <si>
    <t>309070, Российская Федерация, обл. Белгородская, р-н Яковлевский, г. Строитель, пер. Пушкинский, дом 1</t>
  </si>
  <si>
    <t>ПС 110/6кВ Строитель, ЗТП-6, КЛ-0,4 кВ, ШУР-0,4 кВ, ПУ № 953801239</t>
  </si>
  <si>
    <t>Торговый центр "Велес"</t>
  </si>
  <si>
    <t>г. Строитель, ул. Промышленная, д. 30, тел: 5-74-77, 5-70-86, 8-919-436-12-33</t>
  </si>
  <si>
    <t>natkrs@list.ru; sergeev.64@mail.ru</t>
  </si>
  <si>
    <t>ООО "ЕВРОСТРОЙ"</t>
  </si>
  <si>
    <t>308517, Белгородская обл, Белгородский р-н, село Беловское, ул Марии Ушаковой, д 2Б</t>
  </si>
  <si>
    <t>ПС 110/6кВ Строитель, ЗТП-45, РУ-0,4 кВ, (ПУ у потребителя № 953802994)</t>
  </si>
  <si>
    <t>Ремонт здания</t>
  </si>
  <si>
    <t>г. Строитель, ул. Победы, д. 7, тел: 8910-030-42-00, +7(4722)36-12-00</t>
  </si>
  <si>
    <t>evrostroybel@mail.ru</t>
  </si>
  <si>
    <t>ПС 110/6кВ Строитель, ЗТП-45, РУ-0,4 кВ, (ПУ у потребителя № 953801625)</t>
  </si>
  <si>
    <t>Зорин Максим Николаевич</t>
  </si>
  <si>
    <t xml:space="preserve"> 309070, Российская Федерация, обл. Белгородская, р-н Яковлевский, г. Строитель, ул. Мира, дом 22 кв. 63</t>
  </si>
  <si>
    <t>ПС 110/6кВ Строитель, ЗТП-18, ВРУ - 0,4 кВ, ПУ № 9019718</t>
  </si>
  <si>
    <t>г. Строитель, ул. Заводская 2-я, д. 7, тел: 8 910 741 34 84, 8 952 438 87 42</t>
  </si>
  <si>
    <t>ООО "Вислое"</t>
  </si>
  <si>
    <t>309060, Российская Федерация, обл. Белгородская, р-н Яковлевский, с. Вислое, ул. Южная, дом 7</t>
  </si>
  <si>
    <t>ПС 110/35/10кВ Гостищево, КТП-203, ВЛ-0,4 кВ №3, опора № 2, ПУ № 009072055012203</t>
  </si>
  <si>
    <t>с. Вислое, ул. Южная, д. 7, тел: 8 (47244) 6-60-35, 8 910 320 28 06, 8 910 320 28 66</t>
  </si>
  <si>
    <t>belvisloe-31@yandex.ru</t>
  </si>
  <si>
    <t>Клушина Наталья Анатольевна</t>
  </si>
  <si>
    <t>308000, Белгородская обл, Белгород г, Б.Хмельницкого пр-кт, 133Д, 14</t>
  </si>
  <si>
    <t>ПС 110/35/10кВ Гостищево, КТП-307, ВЛИ-0,4 кВ, ВРУ-0,4(0,23) кВ объекта, ПУ № 59075501</t>
  </si>
  <si>
    <t>Ремонтно-механическая мастерская</t>
  </si>
  <si>
    <t>с. Гостищево, ул. Привокзальная, д. 58, тел: 79155752727</t>
  </si>
  <si>
    <t>ООО "Охотничье хозяйство "Смородинское"</t>
  </si>
  <si>
    <t>308034, Российская Федерация, Белгородская обл, Белгород г, Королева ул, д. 5, кв. 283</t>
  </si>
  <si>
    <t>РП-10 кВ Сажное, КТП-906, ВЛ-0,4 кВ №2, ВРУ-0,4(0,23) кВ, ПУ № 33026356</t>
  </si>
  <si>
    <t>База переработки зерна</t>
  </si>
  <si>
    <t>с. Рождественка, тел: 910-363-68-89</t>
  </si>
  <si>
    <t>ИП Саргсян Григор Саброевич</t>
  </si>
  <si>
    <t>308000, Белгородская обл, Яковлевский р-н, Смородино с, Степная ул, д.36</t>
  </si>
  <si>
    <t>Васильченко Олеся Олеговна</t>
  </si>
  <si>
    <t xml:space="preserve">Магазин "Идея", ул.Белгородского.полка, 40 а </t>
  </si>
  <si>
    <t>ВРУ-0,4 кВ, сч. № 950902376</t>
  </si>
  <si>
    <t>Магазин "Идея"</t>
  </si>
  <si>
    <t>8-910-321-45-24</t>
  </si>
  <si>
    <t>ООО "Центр кино "Победа"</t>
  </si>
  <si>
    <t>528 - Белгород (город),г Белгород,ул 50-летия Белгородской области,8б</t>
  </si>
  <si>
    <t>ПС Донец Г-1,5 КЛ-0,4 кВ ТП-78 в ВРУ-0,4 кВ, сч. № 39135849, № 39135856</t>
  </si>
  <si>
    <t>Кинотеатр "Победа"</t>
  </si>
  <si>
    <t>ул. 50 летия Белгородской обл., д. 8Б</t>
  </si>
  <si>
    <t>8-910-320-18-65</t>
  </si>
  <si>
    <t>ПС Белгород-110 Г-11 КЛ-0,4 кВ  ТП-145 в ВРУ-0,4 кВ, сч. № 970891916</t>
  </si>
  <si>
    <t>кинотеатр "Радуга"</t>
  </si>
  <si>
    <t>ул. Шершнева, д. 6</t>
  </si>
  <si>
    <t>Сливка Анатолий Алексеевич</t>
  </si>
  <si>
    <t>308000, Российская Федерация, обл. Белгородская, г. Белгород, ул. Сумская, дом 29</t>
  </si>
  <si>
    <t>на контактах соединения ответвления от ВЛ-0,4кВ КТП-305 к ВРУ-0,4кВ потребителя, сч. № 12289149509185, 26897235</t>
  </si>
  <si>
    <t>п. Новосадовый</t>
  </si>
  <si>
    <t>8-920-599-96-69</t>
  </si>
  <si>
    <t>Мельничук Владимир Александрович</t>
  </si>
  <si>
    <t>308033, Белгородская обл, г.Белгород, ул. Королева, д.10, кв.5</t>
  </si>
  <si>
    <t>в ВРУ-0,4 кВ потребителя на контактах соединения с ВЛ-0,4 кВ КТП-1102 ПС 35/10 кВ "Октябрьская", сч. № 15480139</t>
  </si>
  <si>
    <t>с. Новая деревня, ул. Молодежная</t>
  </si>
  <si>
    <t>8-920-579-58-66</t>
  </si>
  <si>
    <t>ООО "Бетон Плюс"</t>
  </si>
  <si>
    <t>308002, Российская Федерация, обл. Белгородская, г. Белгород, ул. Мичурина, дом 79 Д</t>
  </si>
  <si>
    <t>На опоре №15 отпайки №7 ВЛ-10кВ №6 ПС Майская на месте присоединения с РЛК потребителя в сторону объектов потребителя, сч. №_011070090312562</t>
  </si>
  <si>
    <t>БРУ</t>
  </si>
  <si>
    <t>Белгородский район, п. Майский, ул. Октябрьская</t>
  </si>
  <si>
    <t>8-903-642-00-04</t>
  </si>
  <si>
    <t xml:space="preserve">ФГБНУ "Белгородский ФАНЦ РАН" </t>
  </si>
  <si>
    <t>308001, Российская Федерация, обл. Белгородская, г. Белгород, ул. Октябрьская, дом 58</t>
  </si>
  <si>
    <t>в РУНН-0,4кВ ктп 1107  ПС Северная на контактах соединения отходящего КЛ-0,4кВ всторону ВРУ потребителя, сч. № 970400070</t>
  </si>
  <si>
    <t>контора</t>
  </si>
  <si>
    <t>п. Северный ул. Школьная</t>
  </si>
  <si>
    <t>8 910 221 12 77</t>
  </si>
  <si>
    <t>ООО "Континент"</t>
  </si>
  <si>
    <t>308570, Российская Федерация, обл. Белгородская, р-н Белгородский, с. Беломестное, ул. Западная, дом 11</t>
  </si>
  <si>
    <t>на болтовых соединениях коммутационного аппарата и отходящих КЛ-0,4кВ потребителя в 1.с.ш. РУНН-0,4кВ КТП-609 РП Техсапфир ПС Северная в сторону ВРУ-0,4 кВ потребителя, сч. № 29119862,21245472</t>
  </si>
  <si>
    <t>Автоспортивный комплекс</t>
  </si>
  <si>
    <t xml:space="preserve"> Белгородский р-н,с Беломестное,ул Западная,11</t>
  </si>
  <si>
    <t>8 909 200 99 90</t>
  </si>
  <si>
    <t>Бунеев Дмитрий Русланович</t>
  </si>
  <si>
    <t>308029, обл Белгородская, р-н Белгородский, пгт Разумное, ул Культуры, д.7, кв.89</t>
  </si>
  <si>
    <t>ВРУ-0,4 кВ, сч. № _011073166311379</t>
  </si>
  <si>
    <t xml:space="preserve">Нежилое помещение №3 </t>
  </si>
  <si>
    <t>Белгородский р-н, пгт Разумное, ул. Преображенская, д. 7</t>
  </si>
  <si>
    <t>ООО "Альпика Комплекс"</t>
  </si>
  <si>
    <t>308000, Российская Федерация, обл. Белгородская, г. Белгород, ул. 50-летия Белгородской области, дом 10, офис 2</t>
  </si>
  <si>
    <t>на болтовых соединениях коммутационного аппарата и отходящей КЛ 0,4 кВ заявителя в 1 с.ш. и 2 с.ш. РУНН-0,4 кВ КТП 719 РП Альпика в сторону ВРУ 0,4 кВ заявителя, сч. № 953803065, № 970390517</t>
  </si>
  <si>
    <t xml:space="preserve">Спортивно-оздоровительный комплекс </t>
  </si>
  <si>
    <t>Белгородский р-н, п. Дубовое, ул. Донецкая, д. 26</t>
  </si>
  <si>
    <t>8 908 784 90 05</t>
  </si>
  <si>
    <t>ГСК "Заря"</t>
  </si>
  <si>
    <t>Российская Федерация, обл. Белгородская, г. Белгород, пр-кт Б.Хмельницкого, дом 199</t>
  </si>
  <si>
    <t>ПС 110/10 кВ Северная Г-11 ТП-602 РУ-0,4 кВ, сч. № _007662</t>
  </si>
  <si>
    <t>гаражи</t>
  </si>
  <si>
    <t>пр. Б.Хмельницкого, д.199</t>
  </si>
  <si>
    <t>2</t>
  </si>
  <si>
    <t>5286162</t>
  </si>
  <si>
    <t>Панибратов Дмитрий Владимирович</t>
  </si>
  <si>
    <t>308000, Российская Федерация, обл. Белгородская, г. Белгород, ул. 5 Августа, дом 33, кв. 24</t>
  </si>
  <si>
    <t>ВРУ-0,4 кВ, сч. № 21205846</t>
  </si>
  <si>
    <t>Белгородская обл,,Белгород г,Газовиков ул,д. 9а,,</t>
  </si>
  <si>
    <t>Кочанова Лариса Николаевна</t>
  </si>
  <si>
    <t>308001, Российская Федерация, обл. Белгородская, г. Белгород, ул. Николая Чумичова, дом 64</t>
  </si>
  <si>
    <t>ВРУ-0,4 кВ, сч. № _04222</t>
  </si>
  <si>
    <t>Адвокатская контора</t>
  </si>
  <si>
    <t>г Белгород,ул Маяковского,26</t>
  </si>
  <si>
    <t>8-980-326-97-94</t>
  </si>
  <si>
    <t>ПС-110/6 кВ "Белгород-2" Г-8, ПС 110/10/6 кВ "Южная" Г-9 КЛ-6 кв в РУ-6 кВ яч. № 18, яч. № 13 РП-19</t>
  </si>
  <si>
    <t>Консервный комбинат</t>
  </si>
  <si>
    <t xml:space="preserve">г. Белгород, ул.Пугачева, д. 5 </t>
  </si>
  <si>
    <t>8-919-281-53-21</t>
  </si>
  <si>
    <t>Гражданка Скурятина Наталья Вячеславовна</t>
  </si>
  <si>
    <t>312600530128</t>
  </si>
  <si>
    <t>309994, Российская Федерация, обл.Белгородская, г.Валуйки, ул.Центральная, д.113</t>
  </si>
  <si>
    <t>вводной АВ-0,4кВ в шкафу учета на фасаде объекта Заявителя, подключенного от оп.12 ВЛ-0,4кВ №3 КТП-138 ПС Валуйки, прибор учета Меркурий 230 АМ 02 №42393721</t>
  </si>
  <si>
    <t>Станция технического обслуживания</t>
  </si>
  <si>
    <t>г.Валуйки, пер.Энергетиков, б/н            т.:89102221868</t>
  </si>
  <si>
    <t xml:space="preserve">ДС о СМС </t>
  </si>
  <si>
    <t>контактные соединения ЛЭП 0,4кВ сетевой организации с нижними клеммами автоматического выключателя в ШУ-0,4кВ на оп.№6/7 ВЛ-0,4кВ №1 ТП 183 ПС Валуйки, прибор учета ФОБОС 3 №8948147</t>
  </si>
  <si>
    <t>автомойка</t>
  </si>
  <si>
    <t>г.Валуйки, ул.1 Мая, 2/9       т.:89102221868</t>
  </si>
  <si>
    <t>болтовые соединения КЛ 0,4кВ №13 ТП №21 ПС Валуйки на коммутационном аппарате во ВРУ 0,4кВ объекта Заявителя, прибор учета Н3П-АР-14-О-П №950002466</t>
  </si>
  <si>
    <t>нежилые помещения</t>
  </si>
  <si>
    <t>г.Валуйки, ул.Горького, д.21          т.:89102221868</t>
  </si>
  <si>
    <t>312600046968</t>
  </si>
  <si>
    <t>оп.11 ВЛ-0,4кВ №4 ТП №32 ПС Валуйки Прибор учета А-10-3П-М-14-СТР №970800811</t>
  </si>
  <si>
    <t>г. Валуйки, ул. Чапаева, 66в т.:89524266661</t>
  </si>
  <si>
    <t>Гражданин Есин Валерий Федорович</t>
  </si>
  <si>
    <t>312603614658</t>
  </si>
  <si>
    <t>оп.21 ВЛИ-0,4кВ №7 от  ТП-2 ПС Валуйки прибор учета Меркурий 230 АМ-02 №19495471</t>
  </si>
  <si>
    <t>г. Валуйки, ул. Коммунстическая, 52/1       т.:89103233340</t>
  </si>
  <si>
    <t>Индивидуальный предприниматель Еремин Владимир Анатольевич</t>
  </si>
  <si>
    <t>312600011806</t>
  </si>
  <si>
    <t>309996, Белгородская обл, Валуйский р-н, Валуйки г, Никитина ул, д.32</t>
  </si>
  <si>
    <t>оп.6 ВЛ-0,4кВ №12 ЗТП-157 ПС Валуйки прибор учета ФОБОС 1 №9782792</t>
  </si>
  <si>
    <t>киоск</t>
  </si>
  <si>
    <t>г. Валуйки, ул.Щорса, 7/1, т.:89103243066</t>
  </si>
  <si>
    <t>Индивидуальный предприниматель Соседко Наталья Юрьевна</t>
  </si>
  <si>
    <t>308503, Белгородская обл, Белгородский р-н, поселок Майский</t>
  </si>
  <si>
    <t>ПС 110/35/10 кВ "Ивня" ; КТП-709 ; ВЛ 10 кВ №7 ; п/у ФОБОС 3 ; № 9935427</t>
  </si>
  <si>
    <t>Ивнянский район,  с. Хомутцы тел.79103201953</t>
  </si>
  <si>
    <t>Индивидуальный предприниматель глава крестьянского (фермерского) хозяйства Черкашин Александр Николаевич</t>
  </si>
  <si>
    <t>309114, Российская Федерация, обл. Белгородская, р-н Ивнянский, с. Богатое, ул. Горка, дом 9</t>
  </si>
  <si>
    <t>ПС 110/35/10 кВ "Ивня" ; КТП-613 ; ВЛ 10 кВ №6 ; п/у М 234 ARTM-03 PBG ; № 38390966</t>
  </si>
  <si>
    <t>Теплица</t>
  </si>
  <si>
    <t>Ивнянский район,  с. Драгунка тел. 79040946396</t>
  </si>
  <si>
    <t>ОБЩЕСТВО С ОГРАНИЧЕННОЙ ОТВЕТСТВЕННОСТЬЮ "АВТОТРАНС"</t>
  </si>
  <si>
    <t>309110, Российская Федерация, обл. Белгородская, р-н Ивнянский, рп. Ивня, ул. Горовца, дом 65</t>
  </si>
  <si>
    <t>ПС 110/35/10 кВ "Ивня" ; КТП-401 ; ВЛ 10 кВ №4 ; п/у ЦЭ6803В ; № 009073024000304</t>
  </si>
  <si>
    <t>ООО АВТОТРАНС</t>
  </si>
  <si>
    <t>Ивнянский район, п.Ивня,  тел. 79040871135</t>
  </si>
  <si>
    <t>ИП Богданова Антонина Вячеславовна</t>
  </si>
  <si>
    <t>309110, Российская Федерация, обл. Белгородская, р-н Ивнянский, рп. Ивня, ул. Цветочная, дом 7</t>
  </si>
  <si>
    <t>ПС 110/35/10 кВ "Ивня" ;  КТП-801 ; ВЛ 10 кВ №8 ; п/у М 230 АМ 02 ; № 30624829</t>
  </si>
  <si>
    <t>Магазин "ТОПАЗ"</t>
  </si>
  <si>
    <t>Ивнянский район,  рп. Ивня, ул. Горовца, тел. 79155731506</t>
  </si>
  <si>
    <t>Гражданин  Котов Владимир Андреевич</t>
  </si>
  <si>
    <t>309920, Белгородская область, Красногвардейский район, п. Никольский ул. Никольская д.29</t>
  </si>
  <si>
    <t>17.04.2024</t>
  </si>
  <si>
    <t>10079,63</t>
  </si>
  <si>
    <t>110/35/10 "Красногвардейское" ВЛ-10 кВ № 3 КТП - 325 ВЛ-0,4 кВ № 1 опора №6, №1/1 ПУ №46117689</t>
  </si>
  <si>
    <t>Хозяйство</t>
  </si>
  <si>
    <t>п. Никольский д.29 (89511532000)</t>
  </si>
  <si>
    <t>02.05.2024</t>
  </si>
  <si>
    <t>31324,5</t>
  </si>
  <si>
    <t>Широких Алексей Васильевич</t>
  </si>
  <si>
    <t>309930, Белгородская область, Красногвардейский район, х. Петров, ул. Цветочная, д.19</t>
  </si>
  <si>
    <t>2375,22</t>
  </si>
  <si>
    <t>110/35/10 "В-Покровка" ВЛ-10 кВ № 4 КТП - 258 ВЛ-0,4 кВ № 3  ПУ №41028447</t>
  </si>
  <si>
    <t>с. Верхняя Покровка, ул. Садовая, д.1е (89205812356)</t>
  </si>
  <si>
    <t>431,38</t>
  </si>
  <si>
    <t>ООО "НИВА"</t>
  </si>
  <si>
    <t>309004, Белгородская обл., 
Прохоровский район, с. Прелестное</t>
  </si>
  <si>
    <t>1 742 977</t>
  </si>
  <si>
    <t>от ЗТП-105 ПС Прелестное 
(ПУ №21142346)</t>
  </si>
  <si>
    <t>столовая</t>
  </si>
  <si>
    <t>с.Прелестное 
Т: 8-904-534-04-49</t>
  </si>
  <si>
    <t xml:space="preserve">СМС        </t>
  </si>
  <si>
    <t>1 836 893,97</t>
  </si>
  <si>
    <t>информ.
обмен подписан</t>
  </si>
  <si>
    <t>309004, Белгородская обл.,
 Прохоровский район, с. Прелестное</t>
  </si>
  <si>
    <t>эл. Почта</t>
  </si>
  <si>
    <t>company.niva@zdmail.ru</t>
  </si>
  <si>
    <t xml:space="preserve">ФЛ Масликов Анатолий Дмитриевич </t>
  </si>
  <si>
    <t>190000, РФ, г. Санкт-Петербург, ул. Гороховая, д. 19, кв. 9</t>
  </si>
  <si>
    <t xml:space="preserve">ПС 110/10кВ Пушкарная, ТП-211н, на входящих болтовых соединениях КЛ-0,4 кВ ж/д № 52 мкр. Жукова, ПУ № 964214003. </t>
  </si>
  <si>
    <t>офис</t>
  </si>
  <si>
    <t>Старый Оскол мкр. Жукова, д. 52; 8-981-687-56-26, 8-926-764-76-26</t>
  </si>
  <si>
    <t>исх.56_989 от 17.04.2024</t>
  </si>
  <si>
    <t>ФЛ Зигмантович Яна Александровна</t>
  </si>
  <si>
    <t>309503, РФ, обл. Белгородская, г. Старый Оскол, мкр. Степной, д. 13, кв. 30</t>
  </si>
  <si>
    <t xml:space="preserve">ПС 35/10/6кВ Казацкие Бугры, КТП 13-11, в точке присоединения ЛЭП 0,4 кВ со стороны РУ 0,4 кВ ТП, ПУ № 953901630 (отключить дистанционно). </t>
  </si>
  <si>
    <t>Старый Оскол юго-западный промрайон, площадка Машиностроительная  №6; 79606269957</t>
  </si>
  <si>
    <t>исх.56_990 от 17.04.2024</t>
  </si>
  <si>
    <t>sivak_na@stroibat.pro</t>
  </si>
  <si>
    <t xml:space="preserve">ФЛ Цой Виктория Профиловна  </t>
  </si>
  <si>
    <t>309560, РФ, обл. Белгородская, г. Старый Оскол, мкр. Буденного, дом 7А, кв. 38</t>
  </si>
  <si>
    <t>ПС 110/10кВ Центральная, ЗТП-1207н, ф-4, в точке присоединения болтового зажима КЛ-0,4 кВ в ВРУ-0,4 кВ ж.д. № 38 мкр. Королева, ПУ № 967700481 (не отсчитывается от ОДПУ).</t>
  </si>
  <si>
    <t xml:space="preserve">магазин </t>
  </si>
  <si>
    <t>Старый Оскол мкр.Королева, д.38, 8-905-671-00-44</t>
  </si>
  <si>
    <t>исх.56_991 от 17.04.2024</t>
  </si>
  <si>
    <t>79606386838; 79056710044; v.karpov78@mail.ru</t>
  </si>
  <si>
    <t>Рудаков Вячеслав Иванович</t>
  </si>
  <si>
    <t>309535, Белгородская обл, Старооскольский р-н, Лапыгино с, Бугрик ул, д.14 а</t>
  </si>
  <si>
    <t>ПС 35/10кВ Котово, КТП 5-19, контактные соединения ЛЭП-0,4 кВ Заявителя с коммутационным аппаратом в шкафу учета на опоре №22 ВЛИ-0,4 кВ РУ-0,4 кВ Ф3 КТП 10/0,4 кВ №5-19 от ВЛ-10 кВ №5 ПС 35/10 кВ Котово, ПУ № 011076161286002</t>
  </si>
  <si>
    <t>Старый Оскол с. Новокладовое, ул. Сосновая; 89202064452</t>
  </si>
  <si>
    <t>исх.56_992 от 17.04.2024</t>
  </si>
  <si>
    <t>Довгань Ольга Вячеславовна</t>
  </si>
  <si>
    <t>143005, Московская обл, Одинцовский р-н, г. Одинцово, Можайское шоссе, 122, 1049</t>
  </si>
  <si>
    <t>ПС 110/35/6кВ Старый Оскол-1, ТП-1403,  контактные соединения на кабельных наконечниках питающих кабелей в ВРУ 0,4 кВ ж.д.3 мкр. Горняк, ПУ № 964213586 (отключить дистанционно)</t>
  </si>
  <si>
    <t>Старый Оскол мкр. Горняк, д.3; 8-908-786-20-29, 8-915-566-21-18</t>
  </si>
  <si>
    <t xml:space="preserve"> исх.56_993 от 17.04.2024</t>
  </si>
  <si>
    <t>79087862029; xyz31@mail.ru ; markina31@yandex.ru</t>
  </si>
  <si>
    <t xml:space="preserve">ИП Бурцев Сергей Викторович </t>
  </si>
  <si>
    <t>309517, РФ, обл. Белгородская, г. Старый Оскол, мкр. Весенний, д. 13, кв. 186</t>
  </si>
  <si>
    <t>ПС 110/35/6кВ Старый Оскол-1, ЗТП-1304, ф.4 от ВРУ -0,4 кВ ж.д. мкр. Весенний д.7, ПУ № 960805173 (отключить дистанционно)</t>
  </si>
  <si>
    <t>Старый Оскол мкр. Весенний, д.7; 89056769998</t>
  </si>
  <si>
    <t>исх.56_994 от 17.04.2024</t>
  </si>
  <si>
    <t>Crazybullet@bk.ru</t>
  </si>
  <si>
    <t>ФЛ Насонов Василий Викторович</t>
  </si>
  <si>
    <t>309560, РФ, обл. Белгородская, г. Старый Оскол, мкр. Звездный, д. 7, кв. 61</t>
  </si>
  <si>
    <t>ПС 110/35/6кВ Старый Оскол-1, ТП-806, ф-13, в точке присоединения ЛЭП-0,4 кВ со стороны опоры № 4/1, ПУ № 9934919</t>
  </si>
  <si>
    <t xml:space="preserve">автостоянка </t>
  </si>
  <si>
    <t>Старый Оскол пр-т. Комсомольский, д.73; 79107360628</t>
  </si>
  <si>
    <t>исх.56_995 от 17.04.2024</t>
  </si>
  <si>
    <t>79107360628; nvv239@bk.ru</t>
  </si>
  <si>
    <t>ФЛ Есауленко Алексей Владимирович</t>
  </si>
  <si>
    <t>309502, РФ, обл. Белгородская, г. Старый Оскол, мкр. Королева, д.1, кв.74</t>
  </si>
  <si>
    <t xml:space="preserve">ПС 35/6кВ Старый Оскол-2, ТП-110, контактные соединения ЛЭП-0,4кВ Заявителя на коммутационном аппарате в РУ-0,4кВ № 7, 14 ТП 110, ПУ № 00000879 (не отсчитывается от ОДПУ). </t>
  </si>
  <si>
    <t xml:space="preserve">ремонт обуви </t>
  </si>
  <si>
    <t>Старый Оскол л.Ленина, д.42; 8-920-555-13-78  8-920-569-72-92</t>
  </si>
  <si>
    <t>исх.56_996 от 17.04.2024</t>
  </si>
  <si>
    <t>79205551378; master0071@mail.ru</t>
  </si>
  <si>
    <t>Бурдюгова Оксана Васоевна</t>
  </si>
  <si>
    <t>309530, РФ, обл. Белгородская, г. Старый Оскол пер. 1 Ливенский д. № 45</t>
  </si>
  <si>
    <t>ПС 110/35/6кВ Старый Оскол-1, КТП-6/0,4кВ №3-26, контактные соединения ЛЭП 0,4 кВ Заявителя с коммутационным аппаратом в ШУ 0,4 кВ от опоры № 3 ВЛ 0,4 кВ № 2 КТП 6/0,4 кВ № 3-26, ПУ № 8818800</t>
  </si>
  <si>
    <t>земельный участок для обслуживания открытого склада</t>
  </si>
  <si>
    <t>Старый Оскол Юго-Западный промрайон; 89040889696</t>
  </si>
  <si>
    <t>исх.56_997 от 17.04.2024</t>
  </si>
  <si>
    <t>79040889696; mandarinka.ok@mail.ru</t>
  </si>
  <si>
    <t>Межаков Сергей Васильевич</t>
  </si>
  <si>
    <t>РФ, Белгородская обл, г. Белгород, ул. Белинского, д.28</t>
  </si>
  <si>
    <t>ПС 110/35/6 кВ Старый Оскол-1, ТП-901, контактные соединения КЛ 0,4 кВ от РУ 0,4 кВ ф.3 ТП 6/0,4 кВ № 901 от КЛ 6 кВ № 42 ПС 110/35/6 кВ Старый Оскол-1  с коммутационным аппаратом в ШУР 0, 4 кВ заявителя, ПУ № 953901231 (К=40)</t>
  </si>
  <si>
    <t>нежилое помещение (магазин)</t>
  </si>
  <si>
    <t>Старый Оскол мкр. Приборостроитель, д.4А; 79606328229; 79194301483 бух, 79102225354 зам.рук.</t>
  </si>
  <si>
    <t>исх.56_998 от 17.04.2024</t>
  </si>
  <si>
    <t>79606328229; 79194301483; 79102225354; Julton@mail.ru</t>
  </si>
  <si>
    <t xml:space="preserve">ФЛ Ватутина Анастасия Ивановна </t>
  </si>
  <si>
    <t>309501, РФ, обл. Белгородская, г. Старый Оскол, ул. Байдукова, д.4</t>
  </si>
  <si>
    <t>ПС 35/10кВ Котово, КТП-303, контактные присоединения на опоре № 13 ВЛ-0,4 кВ № 1 РУ-0,4 кВ ТП 10/0,4 кВ № 3-03 ПС 35/10 кВ Котово, ПУ № 100124690</t>
  </si>
  <si>
    <t>нежилое здание-здание станции технического обслуживания</t>
  </si>
  <si>
    <t>Старый Оскол с. Терехово, ул. Полевая, д.4; 89045365173</t>
  </si>
  <si>
    <t>исх.56_999 от 17.04.2024</t>
  </si>
  <si>
    <t>79045365173; nastyvatutina31480@gmail.com</t>
  </si>
  <si>
    <t>ООО "Стройтехмонтаж"</t>
  </si>
  <si>
    <t>309530, РФ, обл. Белгородская, г. Старый Оскол, мкр. Королева, д. 1, кв. 114</t>
  </si>
  <si>
    <t>ПС 110/35/6кВ Старый Оскол-1, КТП 3-25, на отходящих болтовых присоединениях коммутационного аппарата в РУ-0,4 кВ ТП- 3-25, Ф.-2, ПУ № 012289151613247.</t>
  </si>
  <si>
    <t>Старый Оскол пр-т Губкина, пл. Машиностроительная, д.30; 44-19-07, 44-20-43</t>
  </si>
  <si>
    <t>исх.56_1000 от 17.04.2024</t>
  </si>
  <si>
    <t>stm6@rambler.ru, stm6-2011@mail.ru; info@yurexpert-vrn.ru</t>
  </si>
  <si>
    <t>ФЛ Шугаев Рустам Лачинович</t>
  </si>
  <si>
    <t>309500, Белгородская обл, Старый Оскол г, Алексея Угарова пр-кт, 18В</t>
  </si>
  <si>
    <t>ПС 110/10кВ Промышленная, КТП-37н, контактные соединения КЛ-0,4 кВ на коммутационном аппарате в ВРУ-0,4 кВ нежилого здания Заявителя от РУ-0,4 кВ ф1 КТП -37н, ПУ № 9018622.</t>
  </si>
  <si>
    <t>автостоянка</t>
  </si>
  <si>
    <t>Старый Оскол пр-т А. Угарова, 18В; 79192247700; 79087892311</t>
  </si>
  <si>
    <t>исх.56_1004 от 17.04.2024</t>
  </si>
  <si>
    <t>79192247700; 79087892311; rustamusa76@mail.ru</t>
  </si>
  <si>
    <t>ФЛ Калашников Андрей Федорович</t>
  </si>
  <si>
    <t>309501, РФ, обл. Белгородская, г. Старый Оскол, пер. 2-й Труженников, 13</t>
  </si>
  <si>
    <t>ПС 110/10кВ Центральная, ЗТП-1402н, контактные соединения ЛЭП 0,4 кВ Заявителя на болтовых соединениях КЛ 0,4 кВ в ВРУ 0,4 кВ ж.д.7 мкр. Северный от ЗТП 1402н Ф9,10, ПУ № 950802483 (не отсчитывается от ОДПУ). (отключить дистанционно)</t>
  </si>
  <si>
    <t xml:space="preserve">магазин «Леонардо» </t>
  </si>
  <si>
    <t>Старый Оскол мкр. Северный, д.7,  79107418475</t>
  </si>
  <si>
    <t>исх.56_1002 от 17.04.2024</t>
  </si>
  <si>
    <t>79107418475; avoska_magazin@mail.ru</t>
  </si>
  <si>
    <t>ФЛ Иванов Анатолий Васильевич</t>
  </si>
  <si>
    <t>309500, РФ, обл. Белгородская, г. Старый Оскол, ул. Мира, д. 15/16</t>
  </si>
  <si>
    <t xml:space="preserve">ПС 110/10кВ Центральная, ТП 33-04, ф.2, контактные присоединения на наконечниках питающей ЛЭП со стороны ВРУ нежилого помещения, ПУ № 310834. </t>
  </si>
  <si>
    <t>мастерская</t>
  </si>
  <si>
    <t>Старый Оскол с.Курское,  8-919-438-44-26, 8-910-366-65-55</t>
  </si>
  <si>
    <t>исх.56_1003 от 17.04.2024</t>
  </si>
  <si>
    <t>79103666555; stanki.31@yandex.ru</t>
  </si>
  <si>
    <t>МРСК/БСК</t>
  </si>
  <si>
    <t>603 СМС</t>
  </si>
  <si>
    <t>ФЛ Брылев Дмитрий Васильевич</t>
  </si>
  <si>
    <t>309516, РФ, обл. Белгородская, г. Старый Оскол, мкр. Северный, д. 30, кв. 261</t>
  </si>
  <si>
    <t>ПС 110/10кВ Центральная, РП-10н, от ТП-5 10/0,4 кВ к ВРУ офисов ж/д №22 мкр. Степной, ПУ № 14129082  (сети ЗАО «Стройцентр»)</t>
  </si>
  <si>
    <t>Старый Оскол мкр. Степной, д. 22; (4725) 43-32-87 рабочий, 8-980-325-67-83</t>
  </si>
  <si>
    <t>исх.56_1001 от 17.04.2024</t>
  </si>
  <si>
    <t>osk312@mail.ru</t>
  </si>
  <si>
    <t>ЗАО «Стройцентр»/КМАПЖС</t>
  </si>
  <si>
    <t>Овчарова Надежда Владимировна</t>
  </si>
  <si>
    <t>309502, РФ, обл. Белгородская, г. Старый Оскол, мкр. Королева, д. 4</t>
  </si>
  <si>
    <t>ПС 110/35/6кВ Старый Оскол-1, ЗТП-2102, в точке присоединения болтового зажима КЛ-0,4 кВ в ВРУ 0,4 кВ д. № 14, ПУ № 3200005292</t>
  </si>
  <si>
    <t>Старый Оскол мкр. Интернациональный, д.14, 8-904-538-95-60</t>
  </si>
  <si>
    <t>исх.56_1005 от 17.04.2024</t>
  </si>
  <si>
    <t>ООО "Кормовая компания "Зеленая долина"</t>
  </si>
  <si>
    <t>3123301839</t>
  </si>
  <si>
    <t>309263,    обл. Белгородская,  р-н Шебекинский,  с. Купино, ул. Молодежная,  дом 5 А</t>
  </si>
  <si>
    <t>РУ-0,4 кВ ТП-601 ПС Стариково</t>
  </si>
  <si>
    <t xml:space="preserve">ПТО, автогараж </t>
  </si>
  <si>
    <t>с.Купино т. (4722) 78-31-20</t>
  </si>
  <si>
    <t>company.mk2@zdmail.ru</t>
  </si>
  <si>
    <t>ООО "МК "Северский Донец"</t>
  </si>
  <si>
    <t>3102634788</t>
  </si>
  <si>
    <t>308009, Российская Федерация, обл. Белгородская, г. Белгород, ул. Дзгоева, дом 4</t>
  </si>
  <si>
    <t>РУ-0,4 кВ ТП-202 ПС Стариково</t>
  </si>
  <si>
    <t>Комплекс по выращиванию нетелей на 2820 голов с. Репное ввод № 1</t>
  </si>
  <si>
    <t>с. Репное т. 79103269713</t>
  </si>
  <si>
    <t>company.mksd@zdmail.ru; company.mk2@zdmail.ru</t>
  </si>
  <si>
    <t>ООО "Белдорстрой"</t>
  </si>
  <si>
    <t>3113100241</t>
  </si>
  <si>
    <t>308024, Российская Федерация, обл. Белгородская, г. Белгород, ул. Мокроусова, дом 23А, офис 517</t>
  </si>
  <si>
    <t>ВЛ-10 кВ ПС Таволжанка</t>
  </si>
  <si>
    <t>ТП-110 Земснаряд</t>
  </si>
  <si>
    <t xml:space="preserve"> Шебекинский район очистные сооружения Н.Таволжанского сахарного завода т. (4722) 72-92-30</t>
  </si>
  <si>
    <t>beldorstroy@bk.ru</t>
  </si>
  <si>
    <t>ООО "РЕМ - ЖИЛЬЁ"</t>
  </si>
  <si>
    <t>3120083011</t>
  </si>
  <si>
    <t>309296, Белгородская обл, г Шебекино, ул К.Маркса, д 23, оф 4</t>
  </si>
  <si>
    <t>сч. № 950804529 ВРУ-0,4 кВ РП-1/400 ПС 110/35/6 кВ "Шебекино"</t>
  </si>
  <si>
    <t xml:space="preserve">Столярный цех </t>
  </si>
  <si>
    <t xml:space="preserve"> г. Шебекино пер. Московский д.2 т. 2-28-67</t>
  </si>
  <si>
    <t>Sdom@BK.ru</t>
  </si>
  <si>
    <t>ИП Хлебникова М. А.</t>
  </si>
  <si>
    <t>312332910259</t>
  </si>
  <si>
    <t>308007, обл Белгородская, г Белгород, ул Садовая, д. 88</t>
  </si>
  <si>
    <t xml:space="preserve">ТП-801А, Пром. База </t>
  </si>
  <si>
    <t>Шебекинский район с.Ржевка, т. 89103269251</t>
  </si>
  <si>
    <t>МБУ "ЦДК"</t>
  </si>
  <si>
    <t>3120010535</t>
  </si>
  <si>
    <t>309290, Белгородская обл, г Шебекино, ул Ленина, д 40</t>
  </si>
  <si>
    <t>г. Шебекино, ул. Ленина, д. 40 т. (47248) 2-26-55</t>
  </si>
  <si>
    <t>CDKA42@yandex.ru</t>
  </si>
  <si>
    <t>Бакшеев А. А.</t>
  </si>
  <si>
    <t>312000703989</t>
  </si>
  <si>
    <t>309290, Российская Федерация, обл. Белгородская, р-н Шебекинский, г. Шебекино, ул. Б.Хмельницкого, дом 7, кв. 8</t>
  </si>
  <si>
    <t>сч. № 970900368 ВРУ-0,4 кВ ТП-17 ПС Шебекино</t>
  </si>
  <si>
    <t>г Шебекино,ул Ленина,35 т. 89102207835</t>
  </si>
  <si>
    <t>ВЛ-0,4 кВ ТП-187 ПС Химзавод</t>
  </si>
  <si>
    <t>г.Шебекино ул. Ржевское шоссе-5  т 89102207835</t>
  </si>
  <si>
    <t>Безменов А. С.</t>
  </si>
  <si>
    <t>312000004187</t>
  </si>
  <si>
    <t>309290, Российская Федерация, обл. Белгородская, р-н Шебекинский, г. Шебекино, ул. Железнодорожная, дом 5, кв. 83</t>
  </si>
  <si>
    <t>РУ-0,4 кВ КТП-422/160 ПС 110/10 кВ "Нежеголь"</t>
  </si>
  <si>
    <t xml:space="preserve"> производственная база (г. Шебекино ул. Совхозная)</t>
  </si>
  <si>
    <t>г. Шебекино, ул. Совхозная т. 8-920-568-36-57</t>
  </si>
  <si>
    <t>79205683657</t>
  </si>
  <si>
    <t>Борцов Н. И.</t>
  </si>
  <si>
    <t>312005213931</t>
  </si>
  <si>
    <t>309261, Российская Федерация, обл. Белгородская, р-н Шебекинский, с. Большое Городище, ул. Ленина, дом 37</t>
  </si>
  <si>
    <t>ВЛ-0,4 кВ ТП-713 ПС Стариково</t>
  </si>
  <si>
    <t xml:space="preserve">Конюшня </t>
  </si>
  <si>
    <t>с. Стрелица-Вторая т. 89202077695</t>
  </si>
  <si>
    <t>ИП Матюхин П. И.</t>
  </si>
  <si>
    <t>312006504161</t>
  </si>
  <si>
    <t>309276, обл Белгородская, р-н Шебекинский, п Маслова Пристань, ул Донецкая, д. 1А</t>
  </si>
  <si>
    <t>сч. № 012294156189377 ВЛ-0,4 кВ ТП-210 ПС М.Пристань</t>
  </si>
  <si>
    <t>с/х объект</t>
  </si>
  <si>
    <t>Шебекинский район, в границах ЗАО «Донец» т. +7 (910) 324-1339</t>
  </si>
  <si>
    <t>Сергеев А. А.</t>
  </si>
  <si>
    <t>312000242255</t>
  </si>
  <si>
    <t>309290, Белгородская область, город Шебекино, улица Лихачева, дом 9</t>
  </si>
  <si>
    <t>сч. № 9914680 ВРУ-0,4 кВ ЗТП-6/100 ПС 110/35/6 кВ "Шебекино"</t>
  </si>
  <si>
    <t>г.Шебекино , ул. Московская-10 т. 89511501889</t>
  </si>
  <si>
    <t>31fasad@mail.ru</t>
  </si>
  <si>
    <t>Солодов А. Г.</t>
  </si>
  <si>
    <t>312002339982</t>
  </si>
  <si>
    <t>309292, обл Белгородская, г Шебекино, ул Литвиновой, д. 17А</t>
  </si>
  <si>
    <t>сч. № 970800455 ВРУ-0,4 кВ ТП-42 ПС Шебекино</t>
  </si>
  <si>
    <t>нежилое помещение № 1002</t>
  </si>
  <si>
    <t>г Шебекино,ул Кирова,18 т. 79087847274</t>
  </si>
  <si>
    <t>Ходоровский С. Л.</t>
  </si>
  <si>
    <t>312000037619</t>
  </si>
  <si>
    <t>309290, Российская Федерация, обл. Белгородская, р-н Шебекинский, г. Шебекино, ул. Мочалина, дом 3, кв. 4</t>
  </si>
  <si>
    <t>сч. № 8923038 ВРУ-0,4 кВ ТП-30/315 ПС 110/35/6 кВ "Шебекино"</t>
  </si>
  <si>
    <t xml:space="preserve"> г. Шебекино, ул. Мочалина, дом 7   т 89107365781</t>
  </si>
  <si>
    <t>Бондарева С. А.</t>
  </si>
  <si>
    <t>312005788584</t>
  </si>
  <si>
    <t>309290,  обл. Белгородская,  г. Шебекино, ул. Дзержинского, дом 13, кв. 34</t>
  </si>
  <si>
    <t>ВРУ-0,4 кВ ТП-77 ПС Лизины</t>
  </si>
  <si>
    <t>г. Шебекино, ул. Дзержинского, дом 13 т. 79056746492</t>
  </si>
  <si>
    <t>Валуйская О. Г.</t>
  </si>
  <si>
    <t>771000294733</t>
  </si>
  <si>
    <t>129336, г Москва, Лосиноостровский р-н, ул Челюскинская, д 13, кв 140</t>
  </si>
  <si>
    <t>РУ-0,4 кВ ТП-43 ПС Ржевка</t>
  </si>
  <si>
    <t xml:space="preserve">часть нежилого здания </t>
  </si>
  <si>
    <t>с. Ржевка, ул. Полевая, д. 37 т. 79266070405</t>
  </si>
  <si>
    <t>Лазарева Л. С.</t>
  </si>
  <si>
    <t>312012280209</t>
  </si>
  <si>
    <t>309290, Белгородская обл., г. Шебекино, ул. Тургенева, д. 12</t>
  </si>
  <si>
    <t>п. Поляна т. 8-952-438-96-33, (47248) 2-89-12</t>
  </si>
  <si>
    <t>admt31@yandex.ru</t>
  </si>
  <si>
    <t>Новрузова Наталья Ивановна</t>
  </si>
  <si>
    <t>490200043659</t>
  </si>
  <si>
    <t>309296, Белгородская обл, Шебекино г, 50 лет Октября ул, дом 11, кв 6</t>
  </si>
  <si>
    <t>сч. № 964005150 ВРУ-0,4 кВ ТП-5/320 ПС 110/35/6 кВ "Шебекино"</t>
  </si>
  <si>
    <t xml:space="preserve">м-н "BEST" </t>
  </si>
  <si>
    <t xml:space="preserve">г. Шебекино, ул. Ленина, д. 6/36, кв. 0Новрузова Н.И.(Best) т. 8-980-324-56-55, </t>
  </si>
  <si>
    <t>ИП Гонтарев В. И.</t>
  </si>
  <si>
    <t>312003489740</t>
  </si>
  <si>
    <t>309290, Белгородская обл, Шебекино г, Фрунзе ул, 3, 63</t>
  </si>
  <si>
    <t>сч. № 964212418 ВРУ-0,4 кВ ТП-14 ПС Шебекино</t>
  </si>
  <si>
    <t>г. Шебекино пер. Ломоносова д.2  т.8-920-550-43-04</t>
  </si>
  <si>
    <t>ИП Птуха Е. А.</t>
  </si>
  <si>
    <t>312002188878</t>
  </si>
  <si>
    <t>309295, Российская Федерация, обл. Белгородская, р-н Шебекинский, г. Шебекино, ул. Красноармейская, дом 101</t>
  </si>
  <si>
    <t>сч. № 967800301 ВРУ-0,4 кВ ТП-13 ПС Шебекино</t>
  </si>
  <si>
    <t>ремонт обуви</t>
  </si>
  <si>
    <t>Шебекино,г Шебекино,ул Ленина,13  т 8-920-56-69-669</t>
  </si>
  <si>
    <t>ИП Юсупов Ф. А.</t>
  </si>
  <si>
    <t>312008726272</t>
  </si>
  <si>
    <t>309291,  обл. Белгородская, г. Шебекино, ул. Октябрьская, дом 66</t>
  </si>
  <si>
    <t>сч. № 960803004, ВРУ-0,4 кВ ТП-90 ПС Шебекино</t>
  </si>
  <si>
    <t>Часть нежилого помещения</t>
  </si>
  <si>
    <t>г.Шебекино, ул. Мичурина, 6 (79912108114)</t>
  </si>
  <si>
    <t>ООО "СТРОЙ+"</t>
  </si>
  <si>
    <t>3100012252</t>
  </si>
  <si>
    <t>309261, Белгородская обл, Шебекинский р-н, село Ржевка, ул Первомайская, д 38</t>
  </si>
  <si>
    <t>Нежилое помещение (31:17:2001010:99) с. Ржевка, ул. Первомайская д.40</t>
  </si>
  <si>
    <t>с. Ржевка, ул. Первомайская т. +7 (905) 878-4642</t>
  </si>
  <si>
    <t>79058784642</t>
  </si>
  <si>
    <t>ООО "ЛАКМА"</t>
  </si>
  <si>
    <t>3120007589</t>
  </si>
  <si>
    <t>309296, Белгородская обл, г Шебекино, ул А.Матросова, д 8</t>
  </si>
  <si>
    <t xml:space="preserve"> ВЛ-6 кВ Город-4 ПС Химзавод</t>
  </si>
  <si>
    <t>ТП-167 производственная база</t>
  </si>
  <si>
    <t>г.Шебекино ул.Матросова 8 т.8-915-526-06-22</t>
  </si>
  <si>
    <t>novikovstail@yandex.ru; massivstail@inbox.ru; nezhura@bioai.ru</t>
  </si>
  <si>
    <t>Исх. №590  от 17.04.2024</t>
  </si>
  <si>
    <t>Исх. №593  от 17.04.2024</t>
  </si>
  <si>
    <t>Исх. №586  от 17.04.2024</t>
  </si>
  <si>
    <t>Исх. №583  от 17.04.2024</t>
  </si>
  <si>
    <t>Исх. №588  от 17.04.2024</t>
  </si>
  <si>
    <t>Исх. №587  от 17.04.2024</t>
  </si>
  <si>
    <t>Исх. №585  от 17.04.2024</t>
  </si>
  <si>
    <t>Исх. №582  от 17.04.2024</t>
  </si>
  <si>
    <t>Исх. №591  от 17.04.2024</t>
  </si>
  <si>
    <t>Исх. №584  от 17.04.2024</t>
  </si>
  <si>
    <t>ООО "РЛ СЕРВИС"</t>
  </si>
  <si>
    <t>309070, Российская Федерация, Белгородская обл, Яковлевский р-н, Строитель г, Заводская 2-я ул, д.13, офис 36</t>
  </si>
  <si>
    <t>ПС 110/6кВ Строитель, СТП-418, РУНН-0,4 кВ, ПУ № 970893636</t>
  </si>
  <si>
    <t>Офисное здание,депо.</t>
  </si>
  <si>
    <t>г. Строитель, ул. Заводская 2-я, д. 12, тел: (47244) 5-32-69</t>
  </si>
  <si>
    <t>Исх. №592  от 17.04.2024</t>
  </si>
  <si>
    <t>servis.rl@mail.ru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</si>
</sst>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dd/mm/yy;@"/>
    <numFmt numFmtId="166" formatCode="_-* #,##0.00_р_._-;\-* #,##0.00_р_._-;_-* &quot;-&quot;??_р_._-;_-@_-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D0D0D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Times Bold Italic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color rgb="FFFF0000"/>
      <name val="Times Bold Italic"/>
      <family val="1"/>
    </font>
    <font>
      <sz val="14"/>
      <color rgb="FF000000"/>
      <name val="Times Bold Italic"/>
      <charset val="1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1"/>
    </font>
    <font>
      <sz val="14"/>
      <color rgb="FF0D0D0D"/>
      <name val="Times New Roman"/>
      <family val="1"/>
      <charset val="1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6" fontId="10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6" fillId="0" borderId="7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14" fontId="16" fillId="0" borderId="6" xfId="1" applyNumberFormat="1" applyFont="1" applyBorder="1" applyAlignment="1">
      <alignment horizontal="center" vertical="center" wrapText="1"/>
    </xf>
    <xf numFmtId="4" fontId="16" fillId="0" borderId="6" xfId="2" applyNumberFormat="1" applyFont="1" applyFill="1" applyBorder="1" applyAlignment="1">
      <alignment horizontal="center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3" fontId="16" fillId="0" borderId="6" xfId="1" applyNumberFormat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7" fillId="0" borderId="0" xfId="0" applyFont="1"/>
    <xf numFmtId="0" fontId="16" fillId="0" borderId="0" xfId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1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14" fontId="22" fillId="0" borderId="9" xfId="0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4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" fontId="22" fillId="0" borderId="9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Border="1" applyAlignment="1" applyProtection="1">
      <alignment horizontal="center" vertical="center" wrapText="1"/>
      <protection locked="0"/>
    </xf>
    <xf numFmtId="14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3" borderId="11" xfId="0" applyFont="1" applyFill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1" fontId="20" fillId="0" borderId="13" xfId="0" applyNumberFormat="1" applyFont="1" applyBorder="1" applyAlignment="1" applyProtection="1">
      <alignment horizontal="center" vertical="center" wrapText="1"/>
      <protection locked="0"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29" fillId="0" borderId="4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1" fontId="13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2" fontId="20" fillId="0" borderId="1" xfId="0" applyNumberFormat="1" applyFont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4" fontId="20" fillId="0" borderId="1" xfId="0" applyNumberFormat="1" applyFont="1" applyBorder="1" applyAlignment="1" applyProtection="1">
      <alignment horizontal="center" vertical="center" wrapText="1"/>
      <protection locked="0"/>
    </xf>
    <xf numFmtId="1" fontId="20" fillId="0" borderId="1" xfId="0" applyNumberFormat="1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1" fontId="29" fillId="0" borderId="1" xfId="0" applyNumberFormat="1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14" fontId="36" fillId="0" borderId="1" xfId="0" applyNumberFormat="1" applyFont="1" applyBorder="1" applyAlignment="1" applyProtection="1">
      <alignment horizontal="center" vertical="center" wrapText="1"/>
      <protection locked="0"/>
    </xf>
    <xf numFmtId="4" fontId="36" fillId="0" borderId="1" xfId="0" applyNumberFormat="1" applyFont="1" applyBorder="1" applyAlignment="1" applyProtection="1">
      <alignment horizontal="center" vertical="center" wrapText="1"/>
      <protection locked="0"/>
    </xf>
    <xf numFmtId="14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" fontId="29" fillId="0" borderId="1" xfId="0" applyNumberFormat="1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" fontId="20" fillId="0" borderId="1" xfId="0" applyNumberFormat="1" applyFont="1" applyBorder="1" applyAlignment="1" applyProtection="1">
      <alignment horizontal="center" vertical="center"/>
      <protection locked="0"/>
    </xf>
    <xf numFmtId="14" fontId="20" fillId="0" borderId="1" xfId="0" applyNumberFormat="1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14" fontId="32" fillId="0" borderId="1" xfId="0" applyNumberFormat="1" applyFont="1" applyBorder="1" applyAlignment="1" applyProtection="1">
      <alignment horizontal="center" vertical="center" wrapText="1"/>
      <protection locked="0"/>
    </xf>
    <xf numFmtId="4" fontId="32" fillId="0" borderId="1" xfId="0" applyNumberFormat="1" applyFont="1" applyBorder="1" applyAlignment="1" applyProtection="1">
      <alignment horizontal="center" vertical="center" wrapText="1"/>
      <protection locked="0"/>
    </xf>
    <xf numFmtId="14" fontId="31" fillId="0" borderId="1" xfId="0" applyNumberFormat="1" applyFont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center" wrapText="1"/>
      <protection locked="0"/>
    </xf>
    <xf numFmtId="1" fontId="33" fillId="0" borderId="1" xfId="0" applyNumberFormat="1" applyFont="1" applyBorder="1" applyAlignment="1" applyProtection="1">
      <alignment horizontal="center" vertical="center" wrapText="1"/>
      <protection locked="0"/>
    </xf>
    <xf numFmtId="14" fontId="33" fillId="0" borderId="1" xfId="0" applyNumberFormat="1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14" fontId="33" fillId="0" borderId="1" xfId="0" applyNumberFormat="1" applyFont="1" applyBorder="1" applyAlignment="1" applyProtection="1">
      <alignment horizontal="center" vertical="center" wrapText="1"/>
      <protection locked="0"/>
    </xf>
    <xf numFmtId="2" fontId="33" fillId="0" borderId="1" xfId="0" applyNumberFormat="1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14" fontId="34" fillId="0" borderId="1" xfId="0" applyNumberFormat="1" applyFont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14" fontId="37" fillId="0" borderId="1" xfId="0" applyNumberFormat="1" applyFont="1" applyBorder="1" applyAlignment="1" applyProtection="1">
      <alignment horizontal="center" vertical="center" wrapText="1"/>
      <protection locked="0"/>
    </xf>
    <xf numFmtId="4" fontId="37" fillId="0" borderId="1" xfId="0" applyNumberFormat="1" applyFont="1" applyBorder="1" applyAlignment="1" applyProtection="1">
      <alignment horizontal="center" vertical="center" wrapText="1"/>
      <protection locked="0"/>
    </xf>
  </cellXfs>
  <cellStyles count="5">
    <cellStyle name="Hyperlink" xfId="3" xr:uid="{392921D4-E9B2-405C-8B4A-DFB69F3202C4}"/>
    <cellStyle name="Обычный" xfId="0" builtinId="0"/>
    <cellStyle name="Обычный_Лист1" xfId="1" xr:uid="{B166555C-5B66-4334-B317-FFE7737C28F3}"/>
    <cellStyle name="Финансовый 2" xfId="4" xr:uid="{503BE335-7392-4288-8256-143FA86F82E6}"/>
    <cellStyle name="Финансовый 4" xfId="2" xr:uid="{C7454B2F-695C-45DE-8DB2-72CD3B0F30A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17B3-0853-4F4D-9286-D7C687BA4965}">
  <dimension ref="A1:AL245"/>
  <sheetViews>
    <sheetView tabSelected="1" view="pageBreakPreview" zoomScale="70" zoomScaleNormal="100" zoomScaleSheetLayoutView="70" workbookViewId="0">
      <selection activeCell="B1" sqref="B1"/>
    </sheetView>
  </sheetViews>
  <sheetFormatPr defaultRowHeight="14.25" outlineLevelCol="1"/>
  <cols>
    <col min="1" max="1" width="9.86328125" customWidth="1"/>
    <col min="2" max="2" width="142.1328125" customWidth="1"/>
    <col min="3" max="3" width="20.59765625" hidden="1" customWidth="1" outlineLevel="1"/>
    <col min="4" max="4" width="16" hidden="1" customWidth="1" outlineLevel="1"/>
    <col min="5" max="5" width="36.59765625" hidden="1" customWidth="1" outlineLevel="1"/>
    <col min="6" max="6" width="28.86328125" customWidth="1" collapsed="1"/>
    <col min="7" max="7" width="25.3984375" hidden="1" customWidth="1" outlineLevel="1"/>
    <col min="8" max="8" width="25.59765625" customWidth="1" collapsed="1"/>
    <col min="9" max="9" width="106" hidden="1" customWidth="1" outlineLevel="1"/>
    <col min="10" max="10" width="42" customWidth="1" collapsed="1"/>
    <col min="11" max="11" width="62.3984375" customWidth="1"/>
    <col min="12" max="12" width="16.3984375" hidden="1" customWidth="1" outlineLevel="1"/>
    <col min="13" max="13" width="17.3984375" hidden="1" customWidth="1" outlineLevel="1"/>
    <col min="14" max="14" width="20.1328125" customWidth="1" collapsed="1"/>
    <col min="15" max="15" width="33.59765625" hidden="1" customWidth="1" outlineLevel="1"/>
    <col min="16" max="16" width="33.86328125" hidden="1" customWidth="1" outlineLevel="1"/>
    <col min="17" max="17" width="37.265625" hidden="1" customWidth="1" outlineLevel="1"/>
    <col min="18" max="18" width="31.265625" customWidth="1" collapsed="1"/>
    <col min="19" max="19" width="33.73046875" style="2" customWidth="1"/>
    <col min="20" max="21" width="13.86328125" hidden="1" customWidth="1" outlineLevel="1"/>
    <col min="22" max="22" width="18.06640625" hidden="1" customWidth="1" outlineLevel="1"/>
    <col min="23" max="23" width="13.86328125" hidden="1" customWidth="1" outlineLevel="1"/>
    <col min="24" max="24" width="29.73046875" hidden="1" customWidth="1" outlineLevel="1"/>
    <col min="25" max="25" width="13.86328125" hidden="1" customWidth="1" outlineLevel="1"/>
    <col min="26" max="26" width="14.46484375" hidden="1" customWidth="1" outlineLevel="1"/>
    <col min="27" max="27" width="13.86328125" hidden="1" customWidth="1" outlineLevel="1"/>
    <col min="28" max="28" width="9" collapsed="1"/>
    <col min="30" max="30" width="15" customWidth="1"/>
    <col min="33" max="34" width="50.3984375" customWidth="1"/>
    <col min="35" max="35" width="18.3984375" customWidth="1"/>
    <col min="37" max="37" width="19.59765625" customWidth="1"/>
    <col min="38" max="38" width="28" customWidth="1"/>
  </cols>
  <sheetData>
    <row r="1" spans="1:38" s="47" customFormat="1" ht="135" customHeight="1" thickBot="1">
      <c r="A1" s="40" t="s">
        <v>0</v>
      </c>
      <c r="B1" s="41" t="s">
        <v>1</v>
      </c>
      <c r="C1" s="41" t="s">
        <v>9</v>
      </c>
      <c r="D1" s="41" t="s">
        <v>10</v>
      </c>
      <c r="E1" s="41" t="s">
        <v>11</v>
      </c>
      <c r="F1" s="41" t="s">
        <v>2</v>
      </c>
      <c r="G1" s="42" t="s">
        <v>12</v>
      </c>
      <c r="H1" s="43" t="s">
        <v>3</v>
      </c>
      <c r="I1" s="41" t="s">
        <v>13</v>
      </c>
      <c r="J1" s="44" t="s">
        <v>4</v>
      </c>
      <c r="K1" s="44" t="s">
        <v>14</v>
      </c>
      <c r="L1" s="45" t="s">
        <v>15</v>
      </c>
      <c r="M1" s="45" t="s">
        <v>16</v>
      </c>
      <c r="N1" s="42" t="s">
        <v>5</v>
      </c>
      <c r="O1" s="45" t="s">
        <v>17</v>
      </c>
      <c r="P1" s="45" t="s">
        <v>18</v>
      </c>
      <c r="Q1" s="41" t="s">
        <v>19</v>
      </c>
      <c r="R1" s="41" t="s">
        <v>6</v>
      </c>
      <c r="S1" s="41" t="s">
        <v>7</v>
      </c>
      <c r="T1" s="41" t="s">
        <v>20</v>
      </c>
      <c r="U1" s="41" t="s">
        <v>21</v>
      </c>
      <c r="V1" s="41" t="s">
        <v>22</v>
      </c>
      <c r="W1" s="41" t="s">
        <v>23</v>
      </c>
      <c r="X1" s="41" t="s">
        <v>24</v>
      </c>
      <c r="Y1" s="41" t="s">
        <v>25</v>
      </c>
      <c r="Z1" s="41" t="s">
        <v>26</v>
      </c>
      <c r="AA1" s="46" t="s">
        <v>27</v>
      </c>
      <c r="AD1" s="48" t="s">
        <v>28</v>
      </c>
      <c r="AE1" s="49">
        <f>COUNTA(B2:B10889)</f>
        <v>95</v>
      </c>
      <c r="AH1" s="50" t="s">
        <v>28</v>
      </c>
      <c r="AI1" s="51" t="s">
        <v>63</v>
      </c>
      <c r="AK1" s="50" t="s">
        <v>28</v>
      </c>
      <c r="AL1" s="51" t="s">
        <v>64</v>
      </c>
    </row>
    <row r="2" spans="1:38" ht="35.25">
      <c r="A2" s="110">
        <v>1</v>
      </c>
      <c r="B2" s="97" t="s">
        <v>250</v>
      </c>
      <c r="C2" s="98">
        <v>312326880359</v>
      </c>
      <c r="D2" s="98"/>
      <c r="E2" s="97" t="s">
        <v>251</v>
      </c>
      <c r="F2" s="97" t="s">
        <v>93</v>
      </c>
      <c r="G2" s="99">
        <v>45351</v>
      </c>
      <c r="H2" s="100">
        <v>49597.279999999999</v>
      </c>
      <c r="I2" s="99" t="s">
        <v>252</v>
      </c>
      <c r="J2" s="97" t="s">
        <v>253</v>
      </c>
      <c r="K2" s="97" t="s">
        <v>251</v>
      </c>
      <c r="L2" s="97"/>
      <c r="M2" s="97"/>
      <c r="N2" s="99">
        <v>45414</v>
      </c>
      <c r="O2" s="97"/>
      <c r="P2" s="97" t="s">
        <v>196</v>
      </c>
      <c r="Q2" s="97" t="s">
        <v>254</v>
      </c>
      <c r="R2" s="97" t="s">
        <v>8</v>
      </c>
      <c r="S2" s="97" t="s">
        <v>81</v>
      </c>
      <c r="T2" s="97"/>
      <c r="U2" s="97"/>
      <c r="V2" s="97">
        <v>23600</v>
      </c>
      <c r="W2" s="97">
        <v>6</v>
      </c>
      <c r="X2" s="111"/>
      <c r="Y2" s="111"/>
      <c r="Z2" s="101">
        <v>5288956</v>
      </c>
      <c r="AA2" s="97"/>
      <c r="AB2" s="32"/>
      <c r="AC2" s="25"/>
      <c r="AD2" s="26" t="s">
        <v>29</v>
      </c>
      <c r="AE2" s="1">
        <f>COUNTIF(S:S,"МРСК*")</f>
        <v>87</v>
      </c>
      <c r="AF2">
        <f>COUNTIF(Лист2!A:A,Лист1!R2)</f>
        <v>0</v>
      </c>
      <c r="AG2" s="11" t="s">
        <v>48</v>
      </c>
      <c r="AH2" s="8">
        <f t="shared" ref="AH2:AH22" si="0">COUNTIFS(S:S,"&lt;&gt;*БСК*",R:R,AG2)</f>
        <v>0</v>
      </c>
      <c r="AI2" s="6">
        <f t="shared" ref="AI2:AI21" si="1">COUNTIFS(W:W,"&lt;&gt;*БСК*",AB:AB,"&lt;&gt;*Отмена*",V:V,AG2)</f>
        <v>0</v>
      </c>
      <c r="AJ2" s="4"/>
      <c r="AK2" s="6">
        <v>0</v>
      </c>
      <c r="AL2" s="7">
        <v>0</v>
      </c>
    </row>
    <row r="3" spans="1:38" ht="52.9">
      <c r="A3" s="110">
        <v>2</v>
      </c>
      <c r="B3" s="97" t="s">
        <v>255</v>
      </c>
      <c r="C3" s="98">
        <v>3123143195</v>
      </c>
      <c r="D3" s="98">
        <v>312301001</v>
      </c>
      <c r="E3" s="97" t="s">
        <v>256</v>
      </c>
      <c r="F3" s="97" t="s">
        <v>93</v>
      </c>
      <c r="G3" s="99">
        <v>45291</v>
      </c>
      <c r="H3" s="100">
        <v>320548.40000000002</v>
      </c>
      <c r="I3" s="99" t="s">
        <v>257</v>
      </c>
      <c r="J3" s="97" t="s">
        <v>258</v>
      </c>
      <c r="K3" s="97" t="s">
        <v>259</v>
      </c>
      <c r="L3" s="97"/>
      <c r="M3" s="97"/>
      <c r="N3" s="99">
        <v>45414</v>
      </c>
      <c r="O3" s="97"/>
      <c r="P3" s="97" t="s">
        <v>78</v>
      </c>
      <c r="Q3" s="97" t="s">
        <v>260</v>
      </c>
      <c r="R3" s="97" t="s">
        <v>8</v>
      </c>
      <c r="S3" s="97" t="s">
        <v>96</v>
      </c>
      <c r="T3" s="97"/>
      <c r="U3" s="97"/>
      <c r="V3" s="97">
        <v>84524.72</v>
      </c>
      <c r="W3" s="97">
        <v>6</v>
      </c>
      <c r="X3" s="111"/>
      <c r="Y3" s="111"/>
      <c r="Z3" s="101">
        <v>5280679</v>
      </c>
      <c r="AA3" s="97"/>
      <c r="AB3" s="4"/>
      <c r="AD3" s="1"/>
      <c r="AE3" s="1"/>
      <c r="AF3">
        <f>COUNTIF(Лист2!A:A,Лист1!R3)</f>
        <v>0</v>
      </c>
      <c r="AG3" s="93" t="s">
        <v>72</v>
      </c>
      <c r="AH3" s="8">
        <f t="shared" si="0"/>
        <v>6</v>
      </c>
      <c r="AI3" s="6">
        <f t="shared" si="1"/>
        <v>0</v>
      </c>
      <c r="AJ3" s="4"/>
      <c r="AK3" s="6">
        <v>6</v>
      </c>
      <c r="AL3" s="7">
        <v>0</v>
      </c>
    </row>
    <row r="4" spans="1:38" ht="52.9">
      <c r="A4" s="110">
        <v>3</v>
      </c>
      <c r="B4" s="97" t="s">
        <v>255</v>
      </c>
      <c r="C4" s="98">
        <v>3123143195</v>
      </c>
      <c r="D4" s="98">
        <v>312301001</v>
      </c>
      <c r="E4" s="97" t="s">
        <v>256</v>
      </c>
      <c r="F4" s="97" t="s">
        <v>93</v>
      </c>
      <c r="G4" s="99">
        <v>45291</v>
      </c>
      <c r="H4" s="100">
        <v>320548.40000000002</v>
      </c>
      <c r="I4" s="99" t="s">
        <v>261</v>
      </c>
      <c r="J4" s="97" t="s">
        <v>262</v>
      </c>
      <c r="K4" s="97" t="s">
        <v>263</v>
      </c>
      <c r="L4" s="97"/>
      <c r="M4" s="97"/>
      <c r="N4" s="99">
        <v>45414</v>
      </c>
      <c r="O4" s="97"/>
      <c r="P4" s="97" t="s">
        <v>78</v>
      </c>
      <c r="Q4" s="97" t="s">
        <v>260</v>
      </c>
      <c r="R4" s="97" t="s">
        <v>8</v>
      </c>
      <c r="S4" s="97" t="s">
        <v>96</v>
      </c>
      <c r="T4" s="97"/>
      <c r="U4" s="97"/>
      <c r="V4" s="97">
        <v>84524.74</v>
      </c>
      <c r="W4" s="97">
        <v>6</v>
      </c>
      <c r="X4" s="111"/>
      <c r="Y4" s="111"/>
      <c r="Z4" s="101">
        <v>5280679</v>
      </c>
      <c r="AA4" s="97"/>
      <c r="AB4" s="4"/>
      <c r="AD4" s="1"/>
      <c r="AE4" s="1"/>
      <c r="AF4">
        <f>COUNTIF(Лист2!A:A,Лист1!R4)</f>
        <v>0</v>
      </c>
      <c r="AG4" s="5" t="s">
        <v>8</v>
      </c>
      <c r="AH4" s="8">
        <f t="shared" si="0"/>
        <v>4</v>
      </c>
      <c r="AI4" s="6">
        <f t="shared" si="1"/>
        <v>0</v>
      </c>
      <c r="AJ4" s="4"/>
      <c r="AK4" s="6">
        <v>4</v>
      </c>
      <c r="AL4" s="7">
        <v>0</v>
      </c>
    </row>
    <row r="5" spans="1:38" ht="52.9">
      <c r="A5" s="110">
        <v>4</v>
      </c>
      <c r="B5" s="97" t="s">
        <v>264</v>
      </c>
      <c r="C5" s="98">
        <v>312335781629</v>
      </c>
      <c r="D5" s="98"/>
      <c r="E5" s="97" t="s">
        <v>265</v>
      </c>
      <c r="F5" s="97" t="s">
        <v>93</v>
      </c>
      <c r="G5" s="99">
        <v>45323</v>
      </c>
      <c r="H5" s="100">
        <v>52518.009999999995</v>
      </c>
      <c r="I5" s="99" t="s">
        <v>266</v>
      </c>
      <c r="J5" s="97" t="s">
        <v>82</v>
      </c>
      <c r="K5" s="97" t="s">
        <v>267</v>
      </c>
      <c r="L5" s="97"/>
      <c r="M5" s="97"/>
      <c r="N5" s="99">
        <v>45414</v>
      </c>
      <c r="O5" s="97"/>
      <c r="P5" s="97" t="s">
        <v>78</v>
      </c>
      <c r="Q5" s="97" t="s">
        <v>268</v>
      </c>
      <c r="R5" s="97" t="s">
        <v>72</v>
      </c>
      <c r="S5" s="97" t="s">
        <v>96</v>
      </c>
      <c r="T5" s="97"/>
      <c r="U5" s="97"/>
      <c r="V5" s="97">
        <v>32246.66</v>
      </c>
      <c r="W5" s="97">
        <v>3</v>
      </c>
      <c r="X5" s="111"/>
      <c r="Y5" s="111"/>
      <c r="Z5" s="101">
        <v>3212080</v>
      </c>
      <c r="AA5" s="97"/>
      <c r="AB5" s="4"/>
      <c r="AD5" s="1"/>
      <c r="AE5" s="1"/>
      <c r="AF5">
        <f>COUNTIF(Лист2!A:A,Лист1!R5)</f>
        <v>0</v>
      </c>
      <c r="AG5" s="5" t="s">
        <v>31</v>
      </c>
      <c r="AH5" s="8">
        <f t="shared" si="0"/>
        <v>5</v>
      </c>
      <c r="AI5" s="6">
        <f t="shared" si="1"/>
        <v>0</v>
      </c>
      <c r="AJ5" s="4"/>
      <c r="AK5" s="6">
        <v>5</v>
      </c>
      <c r="AL5" s="7">
        <v>0</v>
      </c>
    </row>
    <row r="6" spans="1:38" ht="52.9">
      <c r="A6" s="110">
        <v>5</v>
      </c>
      <c r="B6" s="97" t="s">
        <v>269</v>
      </c>
      <c r="C6" s="98">
        <v>312327659008</v>
      </c>
      <c r="D6" s="98"/>
      <c r="E6" s="97" t="s">
        <v>270</v>
      </c>
      <c r="F6" s="97" t="s">
        <v>93</v>
      </c>
      <c r="G6" s="99">
        <v>45292</v>
      </c>
      <c r="H6" s="100">
        <v>23049.15</v>
      </c>
      <c r="I6" s="99" t="s">
        <v>271</v>
      </c>
      <c r="J6" s="97" t="s">
        <v>82</v>
      </c>
      <c r="K6" s="97" t="s">
        <v>272</v>
      </c>
      <c r="L6" s="97"/>
      <c r="M6" s="97"/>
      <c r="N6" s="99">
        <v>45414</v>
      </c>
      <c r="O6" s="97"/>
      <c r="P6" s="97" t="s">
        <v>78</v>
      </c>
      <c r="Q6" s="97" t="s">
        <v>273</v>
      </c>
      <c r="R6" s="97" t="s">
        <v>72</v>
      </c>
      <c r="S6" s="97" t="s">
        <v>96</v>
      </c>
      <c r="T6" s="97"/>
      <c r="U6" s="97"/>
      <c r="V6" s="97">
        <v>10925</v>
      </c>
      <c r="W6" s="97">
        <v>3</v>
      </c>
      <c r="X6" s="111"/>
      <c r="Y6" s="111"/>
      <c r="Z6" s="101">
        <v>3212817</v>
      </c>
      <c r="AA6" s="97"/>
      <c r="AB6" s="4"/>
      <c r="AD6" s="1"/>
      <c r="AE6" s="1"/>
      <c r="AF6">
        <f>COUNTIF(Лист2!A:A,Лист1!R6)</f>
        <v>0</v>
      </c>
      <c r="AG6" s="5" t="s">
        <v>32</v>
      </c>
      <c r="AH6" s="8">
        <f t="shared" si="0"/>
        <v>6</v>
      </c>
      <c r="AI6" s="6">
        <f t="shared" si="1"/>
        <v>0</v>
      </c>
      <c r="AJ6" s="4"/>
      <c r="AK6" s="6">
        <v>6</v>
      </c>
      <c r="AL6" s="7">
        <v>0</v>
      </c>
    </row>
    <row r="7" spans="1:38" ht="52.9">
      <c r="A7" s="110">
        <v>6</v>
      </c>
      <c r="B7" s="97" t="s">
        <v>274</v>
      </c>
      <c r="C7" s="98">
        <v>3123309757</v>
      </c>
      <c r="D7" s="98">
        <v>312301001</v>
      </c>
      <c r="E7" s="97" t="s">
        <v>275</v>
      </c>
      <c r="F7" s="97" t="s">
        <v>93</v>
      </c>
      <c r="G7" s="99">
        <v>45292</v>
      </c>
      <c r="H7" s="100">
        <v>18456.53</v>
      </c>
      <c r="I7" s="99" t="s">
        <v>276</v>
      </c>
      <c r="J7" s="97" t="s">
        <v>277</v>
      </c>
      <c r="K7" s="97" t="s">
        <v>278</v>
      </c>
      <c r="L7" s="97"/>
      <c r="M7" s="97"/>
      <c r="N7" s="99">
        <v>45414</v>
      </c>
      <c r="O7" s="97"/>
      <c r="P7" s="97" t="s">
        <v>78</v>
      </c>
      <c r="Q7" s="97" t="s">
        <v>279</v>
      </c>
      <c r="R7" s="97" t="s">
        <v>72</v>
      </c>
      <c r="S7" s="97" t="s">
        <v>96</v>
      </c>
      <c r="T7" s="97"/>
      <c r="U7" s="97"/>
      <c r="V7" s="97">
        <v>8928.5300000000007</v>
      </c>
      <c r="W7" s="97">
        <v>3</v>
      </c>
      <c r="X7" s="111"/>
      <c r="Y7" s="111"/>
      <c r="Z7" s="101">
        <v>3212829</v>
      </c>
      <c r="AA7" s="97"/>
      <c r="AB7" s="4"/>
      <c r="AD7" s="1"/>
      <c r="AE7" s="1"/>
      <c r="AF7">
        <f>COUNTIF(Лист2!A:A,Лист1!R7)</f>
        <v>0</v>
      </c>
      <c r="AG7" s="5" t="s">
        <v>52</v>
      </c>
      <c r="AH7" s="8">
        <f t="shared" si="0"/>
        <v>0</v>
      </c>
      <c r="AI7" s="6">
        <f t="shared" si="1"/>
        <v>0</v>
      </c>
      <c r="AJ7" s="4"/>
      <c r="AK7" s="6">
        <v>0</v>
      </c>
      <c r="AL7" s="7">
        <v>0</v>
      </c>
    </row>
    <row r="8" spans="1:38" ht="52.9">
      <c r="A8" s="110">
        <v>7</v>
      </c>
      <c r="B8" s="97" t="s">
        <v>280</v>
      </c>
      <c r="C8" s="98">
        <v>3125008441</v>
      </c>
      <c r="D8" s="98">
        <v>312301001</v>
      </c>
      <c r="E8" s="97" t="s">
        <v>281</v>
      </c>
      <c r="F8" s="97" t="s">
        <v>93</v>
      </c>
      <c r="G8" s="99">
        <v>45352</v>
      </c>
      <c r="H8" s="100">
        <v>676181.41</v>
      </c>
      <c r="I8" s="99" t="s">
        <v>282</v>
      </c>
      <c r="J8" s="97" t="s">
        <v>283</v>
      </c>
      <c r="K8" s="97" t="s">
        <v>284</v>
      </c>
      <c r="L8" s="97"/>
      <c r="M8" s="97"/>
      <c r="N8" s="99">
        <v>45414</v>
      </c>
      <c r="O8" s="97"/>
      <c r="P8" s="97" t="s">
        <v>196</v>
      </c>
      <c r="Q8" s="97" t="s">
        <v>285</v>
      </c>
      <c r="R8" s="97" t="s">
        <v>72</v>
      </c>
      <c r="S8" s="97" t="s">
        <v>96</v>
      </c>
      <c r="T8" s="97"/>
      <c r="U8" s="97"/>
      <c r="V8" s="97">
        <v>934657.78</v>
      </c>
      <c r="W8" s="97">
        <v>2</v>
      </c>
      <c r="X8" s="111"/>
      <c r="Y8" s="111"/>
      <c r="Z8" s="111">
        <v>3210154</v>
      </c>
      <c r="AA8" s="111"/>
      <c r="AB8" s="4"/>
      <c r="AD8" s="1"/>
      <c r="AE8" s="1"/>
      <c r="AF8">
        <f>COUNTIF(Лист2!A:A,Лист1!R8)</f>
        <v>0</v>
      </c>
      <c r="AG8" s="5" t="s">
        <v>53</v>
      </c>
      <c r="AH8" s="8">
        <f t="shared" si="0"/>
        <v>0</v>
      </c>
      <c r="AI8" s="6">
        <f t="shared" si="1"/>
        <v>0</v>
      </c>
      <c r="AJ8" s="4"/>
      <c r="AK8" s="6">
        <v>0</v>
      </c>
      <c r="AL8" s="7">
        <v>0</v>
      </c>
    </row>
    <row r="9" spans="1:38" ht="70.5">
      <c r="A9" s="110">
        <v>8</v>
      </c>
      <c r="B9" s="97" t="s">
        <v>286</v>
      </c>
      <c r="C9" s="98">
        <v>3123187033</v>
      </c>
      <c r="D9" s="98">
        <v>310201001</v>
      </c>
      <c r="E9" s="97" t="s">
        <v>287</v>
      </c>
      <c r="F9" s="97" t="s">
        <v>93</v>
      </c>
      <c r="G9" s="99">
        <v>45323</v>
      </c>
      <c r="H9" s="100">
        <v>158120.74</v>
      </c>
      <c r="I9" s="99" t="s">
        <v>288</v>
      </c>
      <c r="J9" s="97" t="s">
        <v>289</v>
      </c>
      <c r="K9" s="97" t="s">
        <v>290</v>
      </c>
      <c r="L9" s="97"/>
      <c r="M9" s="97"/>
      <c r="N9" s="99">
        <v>45414</v>
      </c>
      <c r="O9" s="97"/>
      <c r="P9" s="97" t="s">
        <v>196</v>
      </c>
      <c r="Q9" s="97" t="s">
        <v>291</v>
      </c>
      <c r="R9" s="97" t="s">
        <v>72</v>
      </c>
      <c r="S9" s="97" t="s">
        <v>96</v>
      </c>
      <c r="T9" s="97"/>
      <c r="U9" s="97"/>
      <c r="V9" s="97">
        <v>94250.28</v>
      </c>
      <c r="W9" s="97">
        <v>2</v>
      </c>
      <c r="X9" s="111"/>
      <c r="Y9" s="111"/>
      <c r="Z9" s="111">
        <v>3212605</v>
      </c>
      <c r="AA9" s="111"/>
      <c r="AB9" s="4"/>
      <c r="AD9" s="1"/>
      <c r="AE9" s="1"/>
      <c r="AF9">
        <f>COUNTIF(Лист2!A:A,Лист1!R9)</f>
        <v>0</v>
      </c>
      <c r="AG9" s="5" t="s">
        <v>54</v>
      </c>
      <c r="AH9" s="8">
        <f t="shared" si="0"/>
        <v>0</v>
      </c>
      <c r="AI9" s="6">
        <f t="shared" si="1"/>
        <v>0</v>
      </c>
      <c r="AJ9" s="4"/>
      <c r="AK9" s="6">
        <v>0</v>
      </c>
      <c r="AL9" s="7">
        <v>0</v>
      </c>
    </row>
    <row r="10" spans="1:38" ht="52.9">
      <c r="A10" s="110">
        <v>9</v>
      </c>
      <c r="B10" s="97" t="s">
        <v>292</v>
      </c>
      <c r="C10" s="98">
        <v>312608632259</v>
      </c>
      <c r="D10" s="98"/>
      <c r="E10" s="97" t="s">
        <v>293</v>
      </c>
      <c r="F10" s="97" t="s">
        <v>93</v>
      </c>
      <c r="G10" s="99">
        <v>45323</v>
      </c>
      <c r="H10" s="100">
        <v>7782.52</v>
      </c>
      <c r="I10" s="99" t="s">
        <v>294</v>
      </c>
      <c r="J10" s="97" t="s">
        <v>295</v>
      </c>
      <c r="K10" s="97" t="s">
        <v>296</v>
      </c>
      <c r="L10" s="97"/>
      <c r="M10" s="97"/>
      <c r="N10" s="99">
        <v>45414</v>
      </c>
      <c r="O10" s="97"/>
      <c r="P10" s="97" t="s">
        <v>78</v>
      </c>
      <c r="Q10" s="97">
        <v>79507174752</v>
      </c>
      <c r="R10" s="97" t="s">
        <v>72</v>
      </c>
      <c r="S10" s="97" t="s">
        <v>81</v>
      </c>
      <c r="T10" s="97"/>
      <c r="U10" s="97"/>
      <c r="V10" s="97">
        <v>3150.76</v>
      </c>
      <c r="W10" s="97">
        <v>3</v>
      </c>
      <c r="X10" s="111"/>
      <c r="Y10" s="111"/>
      <c r="Z10" s="111">
        <v>3210819</v>
      </c>
      <c r="AA10" s="111"/>
      <c r="AB10" s="4"/>
      <c r="AD10" s="1"/>
      <c r="AE10" s="1"/>
      <c r="AF10">
        <f>COUNTIF(Лист2!A:A,Лист1!R10)</f>
        <v>0</v>
      </c>
      <c r="AG10" s="11" t="s">
        <v>49</v>
      </c>
      <c r="AH10" s="8">
        <f t="shared" si="0"/>
        <v>0</v>
      </c>
      <c r="AI10" s="6">
        <f t="shared" si="1"/>
        <v>0</v>
      </c>
      <c r="AJ10" s="4"/>
      <c r="AK10" s="6">
        <v>0</v>
      </c>
      <c r="AL10" s="7">
        <v>0</v>
      </c>
    </row>
    <row r="11" spans="1:38" ht="70.5">
      <c r="A11" s="110">
        <v>10</v>
      </c>
      <c r="B11" s="97" t="s">
        <v>297</v>
      </c>
      <c r="C11" s="98">
        <v>3123348636</v>
      </c>
      <c r="D11" s="98">
        <v>312301001</v>
      </c>
      <c r="E11" s="97" t="s">
        <v>298</v>
      </c>
      <c r="F11" s="97" t="s">
        <v>93</v>
      </c>
      <c r="G11" s="99">
        <v>45323</v>
      </c>
      <c r="H11" s="100">
        <v>74801.31</v>
      </c>
      <c r="I11" s="99" t="s">
        <v>299</v>
      </c>
      <c r="J11" s="97" t="s">
        <v>300</v>
      </c>
      <c r="K11" s="97" t="s">
        <v>301</v>
      </c>
      <c r="L11" s="97"/>
      <c r="M11" s="97"/>
      <c r="N11" s="99">
        <v>45414</v>
      </c>
      <c r="O11" s="97"/>
      <c r="P11" s="97" t="s">
        <v>78</v>
      </c>
      <c r="Q11" s="97" t="s">
        <v>302</v>
      </c>
      <c r="R11" s="97" t="s">
        <v>72</v>
      </c>
      <c r="S11" s="97" t="s">
        <v>96</v>
      </c>
      <c r="T11" s="97"/>
      <c r="U11" s="97"/>
      <c r="V11" s="97">
        <v>56562.11</v>
      </c>
      <c r="W11" s="97">
        <v>2</v>
      </c>
      <c r="X11" s="111"/>
      <c r="Y11" s="111"/>
      <c r="Z11" s="111">
        <v>3212421</v>
      </c>
      <c r="AA11" s="111"/>
      <c r="AB11" s="4"/>
      <c r="AD11" s="1"/>
      <c r="AE11" s="1"/>
      <c r="AF11">
        <f>COUNTIF(Лист2!A:A,Лист1!R11)</f>
        <v>0</v>
      </c>
      <c r="AG11" s="11" t="s">
        <v>55</v>
      </c>
      <c r="AH11" s="8">
        <f t="shared" si="0"/>
        <v>7</v>
      </c>
      <c r="AI11" s="6">
        <f t="shared" si="1"/>
        <v>0</v>
      </c>
      <c r="AJ11" s="4"/>
      <c r="AK11" s="6">
        <v>7</v>
      </c>
      <c r="AL11" s="7">
        <v>0</v>
      </c>
    </row>
    <row r="12" spans="1:38" ht="52.9">
      <c r="A12" s="110">
        <v>11</v>
      </c>
      <c r="B12" s="97" t="s">
        <v>303</v>
      </c>
      <c r="C12" s="98">
        <v>3123128662</v>
      </c>
      <c r="D12" s="98"/>
      <c r="E12" s="97" t="s">
        <v>304</v>
      </c>
      <c r="F12" s="97" t="s">
        <v>93</v>
      </c>
      <c r="G12" s="99">
        <v>45351</v>
      </c>
      <c r="H12" s="100">
        <v>3297.88</v>
      </c>
      <c r="I12" s="99" t="s">
        <v>305</v>
      </c>
      <c r="J12" s="97" t="s">
        <v>306</v>
      </c>
      <c r="K12" s="97" t="s">
        <v>307</v>
      </c>
      <c r="L12" s="97"/>
      <c r="M12" s="97"/>
      <c r="N12" s="99">
        <v>45414</v>
      </c>
      <c r="O12" s="97"/>
      <c r="P12" s="97" t="s">
        <v>78</v>
      </c>
      <c r="Q12" s="97">
        <v>89803870861</v>
      </c>
      <c r="R12" s="97" t="s">
        <v>8</v>
      </c>
      <c r="S12" s="97" t="s">
        <v>96</v>
      </c>
      <c r="T12" s="97"/>
      <c r="U12" s="97"/>
      <c r="V12" s="97">
        <v>1651.3</v>
      </c>
      <c r="W12" s="97" t="s">
        <v>308</v>
      </c>
      <c r="X12" s="111"/>
      <c r="Y12" s="111"/>
      <c r="Z12" s="111" t="s">
        <v>309</v>
      </c>
      <c r="AA12" s="111"/>
      <c r="AB12" s="4"/>
      <c r="AD12" s="1"/>
      <c r="AE12" s="1"/>
      <c r="AF12">
        <f>COUNTIF(Лист2!A:A,Лист1!R12)</f>
        <v>0</v>
      </c>
      <c r="AG12" s="5" t="s">
        <v>30</v>
      </c>
      <c r="AH12" s="8">
        <f t="shared" si="0"/>
        <v>14</v>
      </c>
      <c r="AI12" s="6">
        <f t="shared" si="1"/>
        <v>0</v>
      </c>
      <c r="AJ12" s="4"/>
      <c r="AK12" s="6">
        <v>14</v>
      </c>
      <c r="AL12" s="7">
        <v>0</v>
      </c>
    </row>
    <row r="13" spans="1:38" ht="52.9">
      <c r="A13" s="110">
        <v>12</v>
      </c>
      <c r="B13" s="97" t="s">
        <v>310</v>
      </c>
      <c r="C13" s="98">
        <v>312607897580</v>
      </c>
      <c r="D13" s="98"/>
      <c r="E13" s="97" t="s">
        <v>311</v>
      </c>
      <c r="F13" s="97" t="s">
        <v>93</v>
      </c>
      <c r="G13" s="99">
        <v>45322</v>
      </c>
      <c r="H13" s="100">
        <v>1107</v>
      </c>
      <c r="I13" s="99" t="s">
        <v>312</v>
      </c>
      <c r="J13" s="97" t="s">
        <v>94</v>
      </c>
      <c r="K13" s="97" t="s">
        <v>313</v>
      </c>
      <c r="L13" s="97"/>
      <c r="M13" s="97"/>
      <c r="N13" s="99">
        <v>45414</v>
      </c>
      <c r="O13" s="97"/>
      <c r="P13" s="97" t="s">
        <v>78</v>
      </c>
      <c r="Q13" s="97">
        <v>89194333337</v>
      </c>
      <c r="R13" s="97" t="s">
        <v>8</v>
      </c>
      <c r="S13" s="97" t="s">
        <v>81</v>
      </c>
      <c r="T13" s="97"/>
      <c r="U13" s="97"/>
      <c r="V13" s="97">
        <v>600</v>
      </c>
      <c r="W13" s="97">
        <v>5</v>
      </c>
      <c r="X13" s="111"/>
      <c r="Y13" s="111"/>
      <c r="Z13" s="111">
        <v>5285793</v>
      </c>
      <c r="AA13" s="111"/>
      <c r="AB13" s="4"/>
      <c r="AD13" s="1"/>
      <c r="AE13" s="1"/>
      <c r="AF13">
        <f>COUNTIF(Лист2!A:A,Лист1!R13)</f>
        <v>0</v>
      </c>
      <c r="AG13" s="11" t="s">
        <v>65</v>
      </c>
      <c r="AH13" s="8">
        <f t="shared" si="0"/>
        <v>0</v>
      </c>
      <c r="AI13" s="6">
        <f t="shared" si="1"/>
        <v>0</v>
      </c>
      <c r="AJ13" s="4"/>
      <c r="AK13" s="6">
        <v>0</v>
      </c>
      <c r="AL13" s="7">
        <v>0</v>
      </c>
    </row>
    <row r="14" spans="1:38" ht="52.9">
      <c r="A14" s="110">
        <v>13</v>
      </c>
      <c r="B14" s="97" t="s">
        <v>314</v>
      </c>
      <c r="C14" s="98">
        <v>312300533110</v>
      </c>
      <c r="D14" s="98"/>
      <c r="E14" s="97" t="s">
        <v>315</v>
      </c>
      <c r="F14" s="97" t="s">
        <v>93</v>
      </c>
      <c r="G14" s="99">
        <v>45322</v>
      </c>
      <c r="H14" s="100">
        <v>1314.17</v>
      </c>
      <c r="I14" s="99" t="s">
        <v>316</v>
      </c>
      <c r="J14" s="97" t="s">
        <v>317</v>
      </c>
      <c r="K14" s="97" t="s">
        <v>318</v>
      </c>
      <c r="L14" s="97"/>
      <c r="M14" s="97"/>
      <c r="N14" s="99">
        <v>45414</v>
      </c>
      <c r="O14" s="97"/>
      <c r="P14" s="97" t="s">
        <v>78</v>
      </c>
      <c r="Q14" s="97" t="s">
        <v>319</v>
      </c>
      <c r="R14" s="97" t="s">
        <v>8</v>
      </c>
      <c r="S14" s="97" t="s">
        <v>81</v>
      </c>
      <c r="T14" s="97"/>
      <c r="U14" s="97"/>
      <c r="V14" s="97">
        <v>450</v>
      </c>
      <c r="W14" s="97">
        <v>5</v>
      </c>
      <c r="X14" s="111"/>
      <c r="Y14" s="111"/>
      <c r="Z14" s="111">
        <v>5281864</v>
      </c>
      <c r="AA14" s="111"/>
      <c r="AB14" s="4"/>
      <c r="AD14" s="1"/>
      <c r="AE14" s="1"/>
      <c r="AF14">
        <f>COUNTIF(Лист2!A:A,Лист1!R14)</f>
        <v>0</v>
      </c>
      <c r="AG14" s="11" t="s">
        <v>56</v>
      </c>
      <c r="AH14" s="8">
        <f t="shared" si="0"/>
        <v>0</v>
      </c>
      <c r="AI14" s="6">
        <f t="shared" si="1"/>
        <v>0</v>
      </c>
      <c r="AJ14" s="4"/>
      <c r="AK14" s="6">
        <v>0</v>
      </c>
      <c r="AL14" s="7">
        <v>0</v>
      </c>
    </row>
    <row r="15" spans="1:38" ht="35.25">
      <c r="A15" s="110">
        <v>14</v>
      </c>
      <c r="B15" s="97" t="s">
        <v>97</v>
      </c>
      <c r="C15" s="98">
        <v>3123364885</v>
      </c>
      <c r="D15" s="98">
        <v>312301001</v>
      </c>
      <c r="E15" s="97" t="s">
        <v>103</v>
      </c>
      <c r="F15" s="97" t="s">
        <v>93</v>
      </c>
      <c r="G15" s="99">
        <v>45377</v>
      </c>
      <c r="H15" s="100">
        <v>968463.89</v>
      </c>
      <c r="I15" s="99" t="s">
        <v>320</v>
      </c>
      <c r="J15" s="97" t="s">
        <v>321</v>
      </c>
      <c r="K15" s="97" t="s">
        <v>322</v>
      </c>
      <c r="L15" s="97"/>
      <c r="M15" s="97"/>
      <c r="N15" s="99">
        <v>45414</v>
      </c>
      <c r="O15" s="97"/>
      <c r="P15" s="97" t="s">
        <v>196</v>
      </c>
      <c r="Q15" s="97" t="s">
        <v>323</v>
      </c>
      <c r="R15" s="97" t="s">
        <v>8</v>
      </c>
      <c r="S15" s="97" t="s">
        <v>96</v>
      </c>
      <c r="T15" s="97"/>
      <c r="U15" s="97"/>
      <c r="V15" s="97">
        <v>450000</v>
      </c>
      <c r="W15" s="97">
        <v>3</v>
      </c>
      <c r="X15" s="111"/>
      <c r="Y15" s="111"/>
      <c r="Z15" s="111">
        <v>5280488</v>
      </c>
      <c r="AA15" s="111"/>
      <c r="AB15" s="4"/>
      <c r="AD15" s="1"/>
      <c r="AE15" s="1"/>
      <c r="AF15">
        <f>COUNTIF(Лист2!A:A,Лист1!R15)</f>
        <v>0</v>
      </c>
      <c r="AG15" s="11" t="s">
        <v>75</v>
      </c>
      <c r="AH15" s="8">
        <f t="shared" si="0"/>
        <v>2</v>
      </c>
      <c r="AI15" s="6">
        <f t="shared" si="1"/>
        <v>0</v>
      </c>
      <c r="AJ15" s="4"/>
      <c r="AK15" s="6">
        <v>2</v>
      </c>
      <c r="AL15" s="7">
        <v>0</v>
      </c>
    </row>
    <row r="16" spans="1:38" ht="23.25">
      <c r="A16" s="110">
        <v>15</v>
      </c>
      <c r="B16" s="113" t="s">
        <v>134</v>
      </c>
      <c r="C16" s="114">
        <v>3103005870</v>
      </c>
      <c r="D16" s="114">
        <v>310301001</v>
      </c>
      <c r="E16" s="113" t="s">
        <v>135</v>
      </c>
      <c r="F16" s="113" t="s">
        <v>77</v>
      </c>
      <c r="G16" s="115">
        <v>45399</v>
      </c>
      <c r="H16" s="113">
        <v>142418</v>
      </c>
      <c r="I16" s="115" t="s">
        <v>136</v>
      </c>
      <c r="J16" s="113" t="s">
        <v>137</v>
      </c>
      <c r="K16" s="113" t="s">
        <v>138</v>
      </c>
      <c r="L16" s="113"/>
      <c r="M16" s="113"/>
      <c r="N16" s="115">
        <v>45414</v>
      </c>
      <c r="O16" s="113" t="s">
        <v>198</v>
      </c>
      <c r="P16" s="113" t="s">
        <v>83</v>
      </c>
      <c r="Q16" s="113" t="s">
        <v>139</v>
      </c>
      <c r="R16" s="113" t="s">
        <v>31</v>
      </c>
      <c r="S16" s="113" t="s">
        <v>81</v>
      </c>
      <c r="T16" s="113" t="s">
        <v>79</v>
      </c>
      <c r="U16" s="113" t="s">
        <v>79</v>
      </c>
      <c r="V16" s="113">
        <v>57947</v>
      </c>
      <c r="W16" s="113">
        <v>4</v>
      </c>
      <c r="X16" s="112"/>
      <c r="Y16" s="112"/>
      <c r="Z16" s="112">
        <v>3174427</v>
      </c>
      <c r="AA16" s="112" t="s">
        <v>140</v>
      </c>
      <c r="AB16" s="4"/>
      <c r="AD16" s="1"/>
      <c r="AE16" s="1"/>
      <c r="AF16">
        <f>COUNTIF(Лист2!A:A,Лист1!R16)</f>
        <v>0</v>
      </c>
      <c r="AG16" s="5" t="s">
        <v>66</v>
      </c>
      <c r="AH16" s="8">
        <f t="shared" si="0"/>
        <v>0</v>
      </c>
      <c r="AI16" s="6">
        <f t="shared" si="1"/>
        <v>0</v>
      </c>
      <c r="AJ16" s="4"/>
      <c r="AK16" s="6">
        <v>0</v>
      </c>
      <c r="AL16" s="7">
        <v>0</v>
      </c>
    </row>
    <row r="17" spans="1:38" ht="23.25">
      <c r="A17" s="110">
        <v>16</v>
      </c>
      <c r="B17" s="113" t="s">
        <v>141</v>
      </c>
      <c r="C17" s="114">
        <v>3103005694</v>
      </c>
      <c r="D17" s="114">
        <v>310301001</v>
      </c>
      <c r="E17" s="113" t="s">
        <v>142</v>
      </c>
      <c r="F17" s="113" t="s">
        <v>77</v>
      </c>
      <c r="G17" s="115">
        <v>45399</v>
      </c>
      <c r="H17" s="113">
        <v>93670</v>
      </c>
      <c r="I17" s="115" t="s">
        <v>143</v>
      </c>
      <c r="J17" s="113" t="s">
        <v>144</v>
      </c>
      <c r="K17" s="113" t="s">
        <v>145</v>
      </c>
      <c r="L17" s="113"/>
      <c r="M17" s="113"/>
      <c r="N17" s="115">
        <v>45414</v>
      </c>
      <c r="O17" s="113" t="s">
        <v>198</v>
      </c>
      <c r="P17" s="113" t="s">
        <v>83</v>
      </c>
      <c r="Q17" s="113" t="s">
        <v>146</v>
      </c>
      <c r="R17" s="113" t="s">
        <v>31</v>
      </c>
      <c r="S17" s="113" t="s">
        <v>96</v>
      </c>
      <c r="T17" s="113" t="s">
        <v>79</v>
      </c>
      <c r="U17" s="113" t="s">
        <v>79</v>
      </c>
      <c r="V17" s="113">
        <v>125435</v>
      </c>
      <c r="W17" s="113">
        <v>2</v>
      </c>
      <c r="X17" s="112"/>
      <c r="Y17" s="112"/>
      <c r="Z17" s="112">
        <v>3174336</v>
      </c>
      <c r="AA17" s="112" t="s">
        <v>140</v>
      </c>
      <c r="AB17" s="4"/>
      <c r="AD17" s="1"/>
      <c r="AE17" s="1"/>
      <c r="AF17">
        <f>COUNTIF(Лист2!A:A,Лист1!R17)</f>
        <v>0</v>
      </c>
      <c r="AG17" s="11" t="s">
        <v>67</v>
      </c>
      <c r="AH17" s="8">
        <f t="shared" si="0"/>
        <v>0</v>
      </c>
      <c r="AI17" s="6">
        <f t="shared" si="1"/>
        <v>0</v>
      </c>
      <c r="AJ17" s="4"/>
      <c r="AK17" s="6">
        <v>0</v>
      </c>
      <c r="AL17" s="7">
        <v>0</v>
      </c>
    </row>
    <row r="18" spans="1:38" ht="23.25">
      <c r="A18" s="110">
        <v>17</v>
      </c>
      <c r="B18" s="113" t="s">
        <v>147</v>
      </c>
      <c r="C18" s="114">
        <v>3113001427</v>
      </c>
      <c r="D18" s="114">
        <v>311301001</v>
      </c>
      <c r="E18" s="113" t="s">
        <v>148</v>
      </c>
      <c r="F18" s="113" t="s">
        <v>77</v>
      </c>
      <c r="G18" s="115">
        <v>45399</v>
      </c>
      <c r="H18" s="113">
        <v>141107</v>
      </c>
      <c r="I18" s="115" t="s">
        <v>149</v>
      </c>
      <c r="J18" s="113" t="s">
        <v>150</v>
      </c>
      <c r="K18" s="113" t="s">
        <v>151</v>
      </c>
      <c r="L18" s="113"/>
      <c r="M18" s="113"/>
      <c r="N18" s="115">
        <v>45414</v>
      </c>
      <c r="O18" s="113" t="s">
        <v>198</v>
      </c>
      <c r="P18" s="113" t="s">
        <v>83</v>
      </c>
      <c r="Q18" s="113" t="s">
        <v>146</v>
      </c>
      <c r="R18" s="113" t="s">
        <v>31</v>
      </c>
      <c r="S18" s="113" t="s">
        <v>96</v>
      </c>
      <c r="T18" s="113" t="s">
        <v>79</v>
      </c>
      <c r="U18" s="113" t="s">
        <v>79</v>
      </c>
      <c r="V18" s="113">
        <v>125435</v>
      </c>
      <c r="W18" s="113">
        <v>2</v>
      </c>
      <c r="X18" s="112"/>
      <c r="Y18" s="112"/>
      <c r="Z18" s="112">
        <v>3170433</v>
      </c>
      <c r="AA18" s="112" t="s">
        <v>140</v>
      </c>
      <c r="AB18" s="4"/>
      <c r="AD18" s="1"/>
      <c r="AE18" s="1"/>
      <c r="AF18">
        <f>COUNTIF(Лист2!A:A,Лист1!R18)</f>
        <v>0</v>
      </c>
      <c r="AG18" s="11" t="s">
        <v>115</v>
      </c>
      <c r="AH18" s="8">
        <f t="shared" si="0"/>
        <v>2</v>
      </c>
      <c r="AI18" s="6">
        <f t="shared" si="1"/>
        <v>0</v>
      </c>
      <c r="AJ18" s="4"/>
      <c r="AK18" s="6">
        <v>2</v>
      </c>
      <c r="AL18" s="7">
        <v>0</v>
      </c>
    </row>
    <row r="19" spans="1:38" ht="23.25">
      <c r="A19" s="110">
        <v>18</v>
      </c>
      <c r="B19" s="113" t="s">
        <v>147</v>
      </c>
      <c r="C19" s="114">
        <v>3113001427</v>
      </c>
      <c r="D19" s="114">
        <v>311301001</v>
      </c>
      <c r="E19" s="113" t="s">
        <v>148</v>
      </c>
      <c r="F19" s="113" t="s">
        <v>77</v>
      </c>
      <c r="G19" s="115">
        <v>45399</v>
      </c>
      <c r="H19" s="113">
        <v>141107</v>
      </c>
      <c r="I19" s="115" t="s">
        <v>152</v>
      </c>
      <c r="J19" s="113" t="s">
        <v>153</v>
      </c>
      <c r="K19" s="113" t="s">
        <v>151</v>
      </c>
      <c r="L19" s="113"/>
      <c r="M19" s="113"/>
      <c r="N19" s="115">
        <v>45414</v>
      </c>
      <c r="O19" s="113" t="s">
        <v>198</v>
      </c>
      <c r="P19" s="113" t="s">
        <v>83</v>
      </c>
      <c r="Q19" s="113" t="s">
        <v>146</v>
      </c>
      <c r="R19" s="113" t="s">
        <v>31</v>
      </c>
      <c r="S19" s="113" t="s">
        <v>96</v>
      </c>
      <c r="T19" s="113" t="s">
        <v>79</v>
      </c>
      <c r="U19" s="113" t="s">
        <v>79</v>
      </c>
      <c r="V19" s="113">
        <v>125435</v>
      </c>
      <c r="W19" s="113">
        <v>2</v>
      </c>
      <c r="X19" s="112"/>
      <c r="Y19" s="112"/>
      <c r="Z19" s="112">
        <v>3170433</v>
      </c>
      <c r="AA19" s="112" t="s">
        <v>140</v>
      </c>
      <c r="AB19" s="4"/>
      <c r="AD19" s="1"/>
      <c r="AE19" s="1"/>
      <c r="AF19">
        <f>COUNTIF(Лист2!A:A,Лист1!R19)</f>
        <v>0</v>
      </c>
      <c r="AG19" s="11" t="s">
        <v>57</v>
      </c>
      <c r="AH19" s="8">
        <f t="shared" si="0"/>
        <v>0</v>
      </c>
      <c r="AI19" s="6">
        <f t="shared" si="1"/>
        <v>0</v>
      </c>
      <c r="AJ19" s="4"/>
      <c r="AK19" s="6">
        <v>0</v>
      </c>
      <c r="AL19" s="7">
        <v>0</v>
      </c>
    </row>
    <row r="20" spans="1:38" ht="23.25">
      <c r="A20" s="110">
        <v>19</v>
      </c>
      <c r="B20" s="113" t="s">
        <v>154</v>
      </c>
      <c r="C20" s="114">
        <v>7801210147</v>
      </c>
      <c r="D20" s="114">
        <v>780101001</v>
      </c>
      <c r="E20" s="113" t="s">
        <v>155</v>
      </c>
      <c r="F20" s="113" t="s">
        <v>77</v>
      </c>
      <c r="G20" s="115">
        <v>45399</v>
      </c>
      <c r="H20" s="113">
        <v>382882</v>
      </c>
      <c r="I20" s="115" t="s">
        <v>156</v>
      </c>
      <c r="J20" s="113" t="s">
        <v>157</v>
      </c>
      <c r="K20" s="113" t="s">
        <v>158</v>
      </c>
      <c r="L20" s="113"/>
      <c r="M20" s="113"/>
      <c r="N20" s="115">
        <v>45414</v>
      </c>
      <c r="O20" s="113" t="s">
        <v>198</v>
      </c>
      <c r="P20" s="113" t="s">
        <v>83</v>
      </c>
      <c r="Q20" s="113" t="s">
        <v>159</v>
      </c>
      <c r="R20" s="113" t="s">
        <v>31</v>
      </c>
      <c r="S20" s="113" t="s">
        <v>96</v>
      </c>
      <c r="T20" s="113" t="s">
        <v>79</v>
      </c>
      <c r="U20" s="113" t="s">
        <v>79</v>
      </c>
      <c r="V20" s="113">
        <v>41815</v>
      </c>
      <c r="W20" s="113">
        <v>3</v>
      </c>
      <c r="X20" s="112"/>
      <c r="Y20" s="112"/>
      <c r="Z20" s="112">
        <v>3174351</v>
      </c>
      <c r="AA20" s="112" t="s">
        <v>140</v>
      </c>
      <c r="AB20" s="4"/>
      <c r="AD20" s="1"/>
      <c r="AE20" s="1"/>
      <c r="AF20">
        <f>COUNTIF(Лист2!A:A,Лист1!R20)</f>
        <v>0</v>
      </c>
      <c r="AG20" s="5" t="s">
        <v>68</v>
      </c>
      <c r="AH20" s="8">
        <f t="shared" si="0"/>
        <v>0</v>
      </c>
      <c r="AI20" s="6">
        <f t="shared" si="1"/>
        <v>0</v>
      </c>
      <c r="AJ20" s="4"/>
      <c r="AK20" s="6">
        <v>0</v>
      </c>
      <c r="AL20" s="7">
        <v>0</v>
      </c>
    </row>
    <row r="21" spans="1:38" ht="23.25">
      <c r="A21" s="110">
        <v>20</v>
      </c>
      <c r="B21" s="113" t="s">
        <v>160</v>
      </c>
      <c r="C21" s="114">
        <v>3103003859</v>
      </c>
      <c r="D21" s="114">
        <v>310301001</v>
      </c>
      <c r="E21" s="113" t="s">
        <v>161</v>
      </c>
      <c r="F21" s="113" t="s">
        <v>77</v>
      </c>
      <c r="G21" s="115">
        <v>45399</v>
      </c>
      <c r="H21" s="113">
        <v>38021</v>
      </c>
      <c r="I21" s="115" t="s">
        <v>162</v>
      </c>
      <c r="J21" s="113" t="s">
        <v>163</v>
      </c>
      <c r="K21" s="113" t="s">
        <v>164</v>
      </c>
      <c r="L21" s="113"/>
      <c r="M21" s="113"/>
      <c r="N21" s="115">
        <v>45414</v>
      </c>
      <c r="O21" s="113" t="s">
        <v>198</v>
      </c>
      <c r="P21" s="113" t="s">
        <v>83</v>
      </c>
      <c r="Q21" s="113" t="s">
        <v>165</v>
      </c>
      <c r="R21" s="113" t="s">
        <v>31</v>
      </c>
      <c r="S21" s="113" t="s">
        <v>96</v>
      </c>
      <c r="T21" s="113" t="s">
        <v>79</v>
      </c>
      <c r="U21" s="113" t="s">
        <v>79</v>
      </c>
      <c r="V21" s="113">
        <v>65031</v>
      </c>
      <c r="W21" s="113">
        <v>2</v>
      </c>
      <c r="X21" s="112"/>
      <c r="Y21" s="112"/>
      <c r="Z21" s="112">
        <v>3170004</v>
      </c>
      <c r="AA21" s="112" t="s">
        <v>140</v>
      </c>
      <c r="AB21" s="4"/>
      <c r="AD21" s="1"/>
      <c r="AE21" s="1"/>
      <c r="AF21">
        <f>COUNTIF(Лист2!A:A,Лист1!R21)</f>
        <v>0</v>
      </c>
      <c r="AG21" s="11" t="s">
        <v>50</v>
      </c>
      <c r="AH21" s="8">
        <f t="shared" si="0"/>
        <v>15</v>
      </c>
      <c r="AI21" s="6">
        <f t="shared" si="1"/>
        <v>0</v>
      </c>
      <c r="AJ21" s="13"/>
      <c r="AK21" s="12">
        <v>15</v>
      </c>
      <c r="AL21" s="12">
        <v>0</v>
      </c>
    </row>
    <row r="22" spans="1:38" ht="125.65">
      <c r="A22" s="110">
        <v>21</v>
      </c>
      <c r="B22" s="116" t="s">
        <v>324</v>
      </c>
      <c r="C22" s="117" t="s">
        <v>325</v>
      </c>
      <c r="D22" s="118" t="s">
        <v>76</v>
      </c>
      <c r="E22" s="118" t="s">
        <v>326</v>
      </c>
      <c r="F22" s="118" t="s">
        <v>77</v>
      </c>
      <c r="G22" s="119">
        <v>45398</v>
      </c>
      <c r="H22" s="120">
        <v>153592</v>
      </c>
      <c r="I22" s="121" t="s">
        <v>327</v>
      </c>
      <c r="J22" s="118" t="s">
        <v>328</v>
      </c>
      <c r="K22" s="118" t="s">
        <v>329</v>
      </c>
      <c r="L22" s="118" t="s">
        <v>84</v>
      </c>
      <c r="M22" s="118">
        <v>0</v>
      </c>
      <c r="N22" s="119">
        <v>45414</v>
      </c>
      <c r="O22" s="118" t="s">
        <v>76</v>
      </c>
      <c r="P22" s="118" t="s">
        <v>78</v>
      </c>
      <c r="Q22" s="118">
        <v>89102221868</v>
      </c>
      <c r="R22" s="118" t="s">
        <v>32</v>
      </c>
      <c r="S22" s="118" t="s">
        <v>96</v>
      </c>
      <c r="T22" s="118" t="s">
        <v>79</v>
      </c>
      <c r="U22" s="118" t="s">
        <v>79</v>
      </c>
      <c r="V22" s="120">
        <v>280591.69</v>
      </c>
      <c r="W22" s="118">
        <v>2</v>
      </c>
      <c r="X22" s="118" t="s">
        <v>76</v>
      </c>
      <c r="Y22" s="118" t="s">
        <v>76</v>
      </c>
      <c r="Z22" s="118">
        <v>4260580</v>
      </c>
      <c r="AA22" s="118" t="s">
        <v>330</v>
      </c>
      <c r="AB22" s="4"/>
      <c r="AD22" s="1"/>
      <c r="AE22" s="1"/>
      <c r="AF22">
        <f>COUNTIF(Лист2!A:A,Лист1!R22)</f>
        <v>0</v>
      </c>
      <c r="AG22" s="11" t="s">
        <v>69</v>
      </c>
      <c r="AH22" s="8">
        <f t="shared" si="0"/>
        <v>0</v>
      </c>
      <c r="AI22" s="12">
        <f>SUM(AI2:AI21)</f>
        <v>0</v>
      </c>
      <c r="AJ22" s="13"/>
      <c r="AK22" s="91">
        <v>0</v>
      </c>
      <c r="AL22" s="12">
        <v>0</v>
      </c>
    </row>
    <row r="23" spans="1:38" ht="125.65">
      <c r="A23" s="110">
        <v>22</v>
      </c>
      <c r="B23" s="116" t="s">
        <v>324</v>
      </c>
      <c r="C23" s="117" t="s">
        <v>325</v>
      </c>
      <c r="D23" s="118" t="s">
        <v>76</v>
      </c>
      <c r="E23" s="118" t="s">
        <v>326</v>
      </c>
      <c r="F23" s="118" t="s">
        <v>77</v>
      </c>
      <c r="G23" s="119">
        <v>45398</v>
      </c>
      <c r="H23" s="120">
        <v>153592</v>
      </c>
      <c r="I23" s="121" t="s">
        <v>331</v>
      </c>
      <c r="J23" s="118" t="s">
        <v>332</v>
      </c>
      <c r="K23" s="118" t="s">
        <v>333</v>
      </c>
      <c r="L23" s="118" t="s">
        <v>84</v>
      </c>
      <c r="M23" s="118">
        <v>0</v>
      </c>
      <c r="N23" s="119">
        <v>45414</v>
      </c>
      <c r="O23" s="118" t="s">
        <v>76</v>
      </c>
      <c r="P23" s="118" t="s">
        <v>78</v>
      </c>
      <c r="Q23" s="118">
        <v>89102221868</v>
      </c>
      <c r="R23" s="118" t="s">
        <v>32</v>
      </c>
      <c r="S23" s="118" t="s">
        <v>96</v>
      </c>
      <c r="T23" s="118" t="s">
        <v>79</v>
      </c>
      <c r="U23" s="118" t="s">
        <v>79</v>
      </c>
      <c r="V23" s="120">
        <v>280591.69</v>
      </c>
      <c r="W23" s="118">
        <v>2</v>
      </c>
      <c r="X23" s="118" t="s">
        <v>76</v>
      </c>
      <c r="Y23" s="118" t="s">
        <v>76</v>
      </c>
      <c r="Z23" s="118">
        <v>4260580</v>
      </c>
      <c r="AA23" s="118" t="s">
        <v>330</v>
      </c>
      <c r="AB23" s="4"/>
      <c r="AD23" s="1"/>
      <c r="AE23" s="1"/>
      <c r="AF23">
        <f>COUNTIF(Лист2!A:A,Лист1!R23)</f>
        <v>0</v>
      </c>
      <c r="AG23" s="5" t="s">
        <v>51</v>
      </c>
      <c r="AH23" s="8">
        <f t="shared" ref="AH23" si="2">COUNTIFS(S:S,"&lt;&gt;*БСК*",R:R,AG23)</f>
        <v>26</v>
      </c>
      <c r="AI23" s="12">
        <f>SUM(AI3:AI22)</f>
        <v>0</v>
      </c>
      <c r="AJ23" s="4"/>
      <c r="AK23" s="12">
        <v>26</v>
      </c>
      <c r="AL23" s="12">
        <v>0</v>
      </c>
    </row>
    <row r="24" spans="1:38" ht="125.65">
      <c r="A24" s="110">
        <v>23</v>
      </c>
      <c r="B24" s="116" t="s">
        <v>324</v>
      </c>
      <c r="C24" s="117" t="s">
        <v>325</v>
      </c>
      <c r="D24" s="118" t="s">
        <v>76</v>
      </c>
      <c r="E24" s="118" t="s">
        <v>326</v>
      </c>
      <c r="F24" s="118" t="s">
        <v>77</v>
      </c>
      <c r="G24" s="119">
        <v>45398</v>
      </c>
      <c r="H24" s="120">
        <v>153592</v>
      </c>
      <c r="I24" s="121" t="s">
        <v>334</v>
      </c>
      <c r="J24" s="118" t="s">
        <v>335</v>
      </c>
      <c r="K24" s="118" t="s">
        <v>336</v>
      </c>
      <c r="L24" s="118" t="s">
        <v>84</v>
      </c>
      <c r="M24" s="118">
        <v>0</v>
      </c>
      <c r="N24" s="119">
        <v>45414</v>
      </c>
      <c r="O24" s="118" t="s">
        <v>76</v>
      </c>
      <c r="P24" s="118" t="s">
        <v>78</v>
      </c>
      <c r="Q24" s="118">
        <v>89102221868</v>
      </c>
      <c r="R24" s="118" t="s">
        <v>32</v>
      </c>
      <c r="S24" s="118" t="s">
        <v>96</v>
      </c>
      <c r="T24" s="118" t="s">
        <v>79</v>
      </c>
      <c r="U24" s="118" t="s">
        <v>79</v>
      </c>
      <c r="V24" s="120">
        <v>280591.69</v>
      </c>
      <c r="W24" s="118">
        <v>2</v>
      </c>
      <c r="X24" s="118" t="s">
        <v>76</v>
      </c>
      <c r="Y24" s="118" t="s">
        <v>76</v>
      </c>
      <c r="Z24" s="118">
        <v>4260580</v>
      </c>
      <c r="AA24" s="118" t="s">
        <v>330</v>
      </c>
      <c r="AB24" s="4"/>
      <c r="AD24" s="1"/>
      <c r="AE24" s="1"/>
      <c r="AF24">
        <f>COUNTIF(Лист2!A:A,Лист1!R24)</f>
        <v>0</v>
      </c>
      <c r="AG24" s="11" t="s">
        <v>116</v>
      </c>
      <c r="AH24" s="92">
        <f>SUM(AH2:AH23)</f>
        <v>87</v>
      </c>
      <c r="AI24" s="92">
        <f>SUM(AI2:AI23)</f>
        <v>0</v>
      </c>
      <c r="AJ24" s="4"/>
      <c r="AK24" s="92">
        <f>SUM(AK2:AK23)</f>
        <v>87</v>
      </c>
      <c r="AL24" s="92">
        <f>SUM(AL2:AL23)</f>
        <v>0</v>
      </c>
    </row>
    <row r="25" spans="1:38" ht="125.65">
      <c r="A25" s="110">
        <v>24</v>
      </c>
      <c r="B25" s="116" t="s">
        <v>199</v>
      </c>
      <c r="C25" s="122" t="s">
        <v>337</v>
      </c>
      <c r="D25" s="116" t="s">
        <v>76</v>
      </c>
      <c r="E25" s="116" t="s">
        <v>200</v>
      </c>
      <c r="F25" s="116" t="s">
        <v>77</v>
      </c>
      <c r="G25" s="119">
        <v>45398</v>
      </c>
      <c r="H25" s="116">
        <v>24999</v>
      </c>
      <c r="I25" s="121" t="s">
        <v>338</v>
      </c>
      <c r="J25" s="116" t="s">
        <v>201</v>
      </c>
      <c r="K25" s="116" t="s">
        <v>339</v>
      </c>
      <c r="L25" s="116" t="s">
        <v>84</v>
      </c>
      <c r="M25" s="116">
        <v>0</v>
      </c>
      <c r="N25" s="121">
        <v>45414</v>
      </c>
      <c r="O25" s="116" t="s">
        <v>76</v>
      </c>
      <c r="P25" s="116" t="s">
        <v>78</v>
      </c>
      <c r="Q25" s="116">
        <v>89524266661</v>
      </c>
      <c r="R25" s="116" t="s">
        <v>32</v>
      </c>
      <c r="S25" s="116" t="s">
        <v>96</v>
      </c>
      <c r="T25" s="116" t="s">
        <v>79</v>
      </c>
      <c r="U25" s="116" t="s">
        <v>79</v>
      </c>
      <c r="V25" s="116">
        <v>43809.5</v>
      </c>
      <c r="W25" s="116">
        <v>2</v>
      </c>
      <c r="X25" s="116" t="s">
        <v>76</v>
      </c>
      <c r="Y25" s="116" t="s">
        <v>76</v>
      </c>
      <c r="Z25" s="116">
        <v>4260320</v>
      </c>
      <c r="AA25" s="116" t="s">
        <v>166</v>
      </c>
      <c r="AB25" s="4"/>
      <c r="AD25" s="1"/>
      <c r="AE25" s="1"/>
      <c r="AF25">
        <f>COUNTIF(Лист2!A:A,Лист1!R25)</f>
        <v>0</v>
      </c>
      <c r="AG25" s="5"/>
      <c r="AH25" s="8"/>
      <c r="AI25" s="6"/>
      <c r="AJ25" s="4"/>
      <c r="AK25" s="6"/>
      <c r="AL25" s="7"/>
    </row>
    <row r="26" spans="1:38" ht="50.25">
      <c r="A26" s="110">
        <v>25</v>
      </c>
      <c r="B26" s="116" t="s">
        <v>340</v>
      </c>
      <c r="C26" s="117" t="s">
        <v>341</v>
      </c>
      <c r="D26" s="118" t="s">
        <v>76</v>
      </c>
      <c r="E26" s="118" t="s">
        <v>167</v>
      </c>
      <c r="F26" s="118" t="s">
        <v>77</v>
      </c>
      <c r="G26" s="119">
        <v>45398</v>
      </c>
      <c r="H26" s="120">
        <v>1503</v>
      </c>
      <c r="I26" s="121" t="s">
        <v>342</v>
      </c>
      <c r="J26" s="118" t="s">
        <v>85</v>
      </c>
      <c r="K26" s="118" t="s">
        <v>343</v>
      </c>
      <c r="L26" s="118" t="s">
        <v>84</v>
      </c>
      <c r="M26" s="118">
        <v>0</v>
      </c>
      <c r="N26" s="119">
        <v>45414</v>
      </c>
      <c r="O26" s="118" t="s">
        <v>76</v>
      </c>
      <c r="P26" s="118" t="s">
        <v>78</v>
      </c>
      <c r="Q26" s="118">
        <v>89103233340</v>
      </c>
      <c r="R26" s="118" t="s">
        <v>32</v>
      </c>
      <c r="S26" s="118" t="s">
        <v>96</v>
      </c>
      <c r="T26" s="118" t="s">
        <v>79</v>
      </c>
      <c r="U26" s="118" t="s">
        <v>79</v>
      </c>
      <c r="V26" s="118">
        <v>2488.6999999999998</v>
      </c>
      <c r="W26" s="118">
        <v>2</v>
      </c>
      <c r="X26" s="118" t="s">
        <v>76</v>
      </c>
      <c r="Y26" s="118" t="s">
        <v>76</v>
      </c>
      <c r="Z26" s="118">
        <v>4260590</v>
      </c>
      <c r="AA26" s="118" t="s">
        <v>166</v>
      </c>
      <c r="AB26" s="4"/>
      <c r="AD26" s="1"/>
      <c r="AE26" s="1"/>
      <c r="AF26">
        <f>COUNTIF(Лист2!A:A,Лист1!R26)</f>
        <v>0</v>
      </c>
      <c r="AG26" s="5"/>
      <c r="AH26" s="8"/>
      <c r="AI26" s="6"/>
      <c r="AJ26" s="4"/>
      <c r="AK26" s="6"/>
      <c r="AL26" s="7"/>
    </row>
    <row r="27" spans="1:38" ht="100.5">
      <c r="A27" s="110">
        <v>26</v>
      </c>
      <c r="B27" s="116" t="s">
        <v>344</v>
      </c>
      <c r="C27" s="117" t="s">
        <v>345</v>
      </c>
      <c r="D27" s="118" t="s">
        <v>76</v>
      </c>
      <c r="E27" s="118" t="s">
        <v>346</v>
      </c>
      <c r="F27" s="118" t="s">
        <v>77</v>
      </c>
      <c r="G27" s="119">
        <v>45398</v>
      </c>
      <c r="H27" s="120">
        <v>8923</v>
      </c>
      <c r="I27" s="121" t="s">
        <v>347</v>
      </c>
      <c r="J27" s="118" t="s">
        <v>348</v>
      </c>
      <c r="K27" s="118" t="s">
        <v>349</v>
      </c>
      <c r="L27" s="118" t="s">
        <v>84</v>
      </c>
      <c r="M27" s="118">
        <v>0</v>
      </c>
      <c r="N27" s="119">
        <v>45414</v>
      </c>
      <c r="O27" s="118" t="s">
        <v>76</v>
      </c>
      <c r="P27" s="118" t="s">
        <v>78</v>
      </c>
      <c r="Q27" s="118">
        <v>89103243066</v>
      </c>
      <c r="R27" s="118" t="s">
        <v>32</v>
      </c>
      <c r="S27" s="118" t="s">
        <v>96</v>
      </c>
      <c r="T27" s="118" t="s">
        <v>79</v>
      </c>
      <c r="U27" s="118" t="s">
        <v>79</v>
      </c>
      <c r="V27" s="118">
        <v>13165.25</v>
      </c>
      <c r="W27" s="118">
        <v>2</v>
      </c>
      <c r="X27" s="118" t="s">
        <v>76</v>
      </c>
      <c r="Y27" s="118" t="s">
        <v>76</v>
      </c>
      <c r="Z27" s="118">
        <v>4260017</v>
      </c>
      <c r="AA27" s="118" t="s">
        <v>166</v>
      </c>
      <c r="AB27" s="4"/>
      <c r="AD27" s="1"/>
      <c r="AE27" s="1"/>
      <c r="AF27">
        <f>COUNTIF(Лист2!A:A,Лист1!R27)</f>
        <v>0</v>
      </c>
      <c r="AG27" s="5"/>
      <c r="AH27" s="8"/>
      <c r="AI27" s="6"/>
      <c r="AJ27" s="4"/>
      <c r="AK27" s="6"/>
      <c r="AL27" s="7"/>
    </row>
    <row r="28" spans="1:38" ht="68.650000000000006">
      <c r="A28" s="110">
        <v>27</v>
      </c>
      <c r="B28" s="102" t="s">
        <v>350</v>
      </c>
      <c r="C28" s="123">
        <v>310204318565</v>
      </c>
      <c r="D28" s="102" t="s">
        <v>76</v>
      </c>
      <c r="E28" s="102" t="s">
        <v>351</v>
      </c>
      <c r="F28" s="104" t="s">
        <v>77</v>
      </c>
      <c r="G28" s="124">
        <v>45382</v>
      </c>
      <c r="H28" s="125">
        <v>288.57</v>
      </c>
      <c r="I28" s="126" t="s">
        <v>352</v>
      </c>
      <c r="J28" s="102" t="s">
        <v>94</v>
      </c>
      <c r="K28" s="102" t="s">
        <v>353</v>
      </c>
      <c r="L28" s="104" t="s">
        <v>84</v>
      </c>
      <c r="M28" s="125" t="s">
        <v>76</v>
      </c>
      <c r="N28" s="107">
        <v>45414</v>
      </c>
      <c r="O28" s="125" t="s">
        <v>76</v>
      </c>
      <c r="P28" s="104" t="s">
        <v>80</v>
      </c>
      <c r="Q28" s="125">
        <v>79103201953</v>
      </c>
      <c r="R28" s="104" t="s">
        <v>55</v>
      </c>
      <c r="S28" s="104" t="s">
        <v>96</v>
      </c>
      <c r="T28" s="104" t="s">
        <v>76</v>
      </c>
      <c r="U28" s="104" t="s">
        <v>79</v>
      </c>
      <c r="V28" s="127">
        <v>12031.69</v>
      </c>
      <c r="W28" s="125">
        <v>1</v>
      </c>
      <c r="X28" s="125" t="s">
        <v>76</v>
      </c>
      <c r="Y28" s="125" t="s">
        <v>76</v>
      </c>
      <c r="Z28" s="102">
        <v>3160058</v>
      </c>
      <c r="AA28" s="112"/>
      <c r="AB28" s="4"/>
      <c r="AD28" s="1"/>
      <c r="AE28" s="1"/>
      <c r="AF28">
        <f>COUNTIF(Лист2!A:A,Лист1!R28)</f>
        <v>1</v>
      </c>
      <c r="AG28" s="5"/>
      <c r="AH28" s="8"/>
      <c r="AI28" s="6"/>
      <c r="AJ28" s="4"/>
      <c r="AK28" s="6"/>
      <c r="AL28" s="7"/>
    </row>
    <row r="29" spans="1:38" ht="114.4">
      <c r="A29" s="110">
        <v>28</v>
      </c>
      <c r="B29" s="102" t="s">
        <v>354</v>
      </c>
      <c r="C29" s="123">
        <v>310901762866</v>
      </c>
      <c r="D29" s="102" t="s">
        <v>76</v>
      </c>
      <c r="E29" s="102" t="s">
        <v>355</v>
      </c>
      <c r="F29" s="104" t="s">
        <v>77</v>
      </c>
      <c r="G29" s="124">
        <v>45392</v>
      </c>
      <c r="H29" s="125">
        <v>43206.58</v>
      </c>
      <c r="I29" s="126" t="s">
        <v>356</v>
      </c>
      <c r="J29" s="102" t="s">
        <v>357</v>
      </c>
      <c r="K29" s="102" t="s">
        <v>358</v>
      </c>
      <c r="L29" s="104" t="s">
        <v>84</v>
      </c>
      <c r="M29" s="125" t="s">
        <v>76</v>
      </c>
      <c r="N29" s="107">
        <v>45414</v>
      </c>
      <c r="O29" s="125" t="s">
        <v>76</v>
      </c>
      <c r="P29" s="104" t="s">
        <v>80</v>
      </c>
      <c r="Q29" s="125">
        <v>79040946396</v>
      </c>
      <c r="R29" s="104" t="s">
        <v>55</v>
      </c>
      <c r="S29" s="104" t="s">
        <v>96</v>
      </c>
      <c r="T29" s="104" t="s">
        <v>76</v>
      </c>
      <c r="U29" s="104" t="s">
        <v>79</v>
      </c>
      <c r="V29" s="127">
        <v>203148.17</v>
      </c>
      <c r="W29" s="125">
        <v>1</v>
      </c>
      <c r="X29" s="125" t="s">
        <v>76</v>
      </c>
      <c r="Y29" s="125" t="s">
        <v>76</v>
      </c>
      <c r="Z29" s="102">
        <v>3164571</v>
      </c>
      <c r="AA29" s="112"/>
      <c r="AB29" s="4"/>
      <c r="AD29" s="1"/>
      <c r="AE29" s="1"/>
      <c r="AF29">
        <f>COUNTIF(Лист2!A:A,Лист1!R29)</f>
        <v>1</v>
      </c>
      <c r="AG29" s="5"/>
      <c r="AH29" s="8"/>
      <c r="AI29" s="6"/>
      <c r="AJ29" s="4"/>
      <c r="AK29" s="6"/>
      <c r="AL29" s="7"/>
    </row>
    <row r="30" spans="1:38" ht="114.4">
      <c r="A30" s="110">
        <v>29</v>
      </c>
      <c r="B30" s="102" t="s">
        <v>359</v>
      </c>
      <c r="C30" s="123">
        <v>3109003703</v>
      </c>
      <c r="D30" s="102">
        <v>310901001</v>
      </c>
      <c r="E30" s="102" t="s">
        <v>360</v>
      </c>
      <c r="F30" s="104" t="s">
        <v>77</v>
      </c>
      <c r="G30" s="124">
        <v>45382</v>
      </c>
      <c r="H30" s="125">
        <v>3990.27</v>
      </c>
      <c r="I30" s="126" t="s">
        <v>361</v>
      </c>
      <c r="J30" s="102" t="s">
        <v>362</v>
      </c>
      <c r="K30" s="102" t="s">
        <v>363</v>
      </c>
      <c r="L30" s="104" t="s">
        <v>84</v>
      </c>
      <c r="M30" s="125" t="s">
        <v>76</v>
      </c>
      <c r="N30" s="107">
        <v>45414</v>
      </c>
      <c r="O30" s="125" t="s">
        <v>76</v>
      </c>
      <c r="P30" s="104" t="s">
        <v>80</v>
      </c>
      <c r="Q30" s="125">
        <v>79040871135</v>
      </c>
      <c r="R30" s="104" t="s">
        <v>55</v>
      </c>
      <c r="S30" s="104" t="s">
        <v>96</v>
      </c>
      <c r="T30" s="104" t="s">
        <v>76</v>
      </c>
      <c r="U30" s="104" t="s">
        <v>79</v>
      </c>
      <c r="V30" s="127">
        <v>9548.33</v>
      </c>
      <c r="W30" s="125">
        <v>1</v>
      </c>
      <c r="X30" s="125" t="s">
        <v>76</v>
      </c>
      <c r="Y30" s="125" t="s">
        <v>76</v>
      </c>
      <c r="Z30" s="102">
        <v>3160011</v>
      </c>
      <c r="AA30" s="112"/>
      <c r="AB30" s="4"/>
      <c r="AD30" s="1"/>
      <c r="AE30" s="1"/>
      <c r="AF30">
        <f>COUNTIF(Лист2!A:A,Лист1!R30)</f>
        <v>1</v>
      </c>
      <c r="AG30" s="5"/>
      <c r="AH30" s="8"/>
      <c r="AI30" s="6"/>
      <c r="AJ30" s="4"/>
      <c r="AK30" s="6"/>
      <c r="AL30" s="7"/>
    </row>
    <row r="31" spans="1:38" ht="114.4">
      <c r="A31" s="110">
        <v>30</v>
      </c>
      <c r="B31" s="102" t="s">
        <v>105</v>
      </c>
      <c r="C31" s="123">
        <v>3109002900</v>
      </c>
      <c r="D31" s="102">
        <v>310901001</v>
      </c>
      <c r="E31" s="102" t="s">
        <v>106</v>
      </c>
      <c r="F31" s="104" t="s">
        <v>77</v>
      </c>
      <c r="G31" s="124">
        <v>45392</v>
      </c>
      <c r="H31" s="125">
        <v>26800.6</v>
      </c>
      <c r="I31" s="126" t="s">
        <v>107</v>
      </c>
      <c r="J31" s="102" t="s">
        <v>108</v>
      </c>
      <c r="K31" s="102" t="s">
        <v>109</v>
      </c>
      <c r="L31" s="104" t="s">
        <v>84</v>
      </c>
      <c r="M31" s="125" t="s">
        <v>76</v>
      </c>
      <c r="N31" s="107">
        <v>45414</v>
      </c>
      <c r="O31" s="125" t="s">
        <v>76</v>
      </c>
      <c r="P31" s="104" t="s">
        <v>80</v>
      </c>
      <c r="Q31" s="125">
        <v>79107378021</v>
      </c>
      <c r="R31" s="104" t="s">
        <v>55</v>
      </c>
      <c r="S31" s="104" t="s">
        <v>96</v>
      </c>
      <c r="T31" s="104" t="s">
        <v>76</v>
      </c>
      <c r="U31" s="104" t="s">
        <v>79</v>
      </c>
      <c r="V31" s="127">
        <v>88763.82</v>
      </c>
      <c r="W31" s="125">
        <v>1</v>
      </c>
      <c r="X31" s="125" t="s">
        <v>76</v>
      </c>
      <c r="Y31" s="125" t="s">
        <v>76</v>
      </c>
      <c r="Z31" s="102">
        <v>3160104</v>
      </c>
      <c r="AA31" s="112"/>
      <c r="AB31" s="4"/>
      <c r="AD31" s="1"/>
      <c r="AE31" s="1"/>
      <c r="AF31">
        <f>COUNTIF(Лист2!A:A,Лист1!R31)</f>
        <v>1</v>
      </c>
      <c r="AG31" s="5"/>
      <c r="AH31" s="8"/>
      <c r="AI31" s="6"/>
      <c r="AJ31" s="4"/>
      <c r="AK31" s="6"/>
      <c r="AL31" s="7"/>
    </row>
    <row r="32" spans="1:38" ht="114.4">
      <c r="A32" s="110">
        <v>31</v>
      </c>
      <c r="B32" s="102" t="s">
        <v>364</v>
      </c>
      <c r="C32" s="123">
        <v>310900092785</v>
      </c>
      <c r="D32" s="102" t="s">
        <v>76</v>
      </c>
      <c r="E32" s="102" t="s">
        <v>365</v>
      </c>
      <c r="F32" s="104" t="s">
        <v>77</v>
      </c>
      <c r="G32" s="124">
        <v>45392</v>
      </c>
      <c r="H32" s="125">
        <v>7458.92</v>
      </c>
      <c r="I32" s="126" t="s">
        <v>366</v>
      </c>
      <c r="J32" s="102" t="s">
        <v>367</v>
      </c>
      <c r="K32" s="102" t="s">
        <v>368</v>
      </c>
      <c r="L32" s="104" t="s">
        <v>84</v>
      </c>
      <c r="M32" s="125" t="s">
        <v>76</v>
      </c>
      <c r="N32" s="107">
        <v>45414</v>
      </c>
      <c r="O32" s="125" t="s">
        <v>76</v>
      </c>
      <c r="P32" s="104" t="s">
        <v>80</v>
      </c>
      <c r="Q32" s="125">
        <v>79155731506</v>
      </c>
      <c r="R32" s="104" t="s">
        <v>55</v>
      </c>
      <c r="S32" s="104" t="s">
        <v>96</v>
      </c>
      <c r="T32" s="104" t="s">
        <v>76</v>
      </c>
      <c r="U32" s="104" t="s">
        <v>79</v>
      </c>
      <c r="V32" s="127">
        <v>33862.980000000003</v>
      </c>
      <c r="W32" s="125">
        <v>1</v>
      </c>
      <c r="X32" s="125" t="s">
        <v>197</v>
      </c>
      <c r="Y32" s="125">
        <v>35000</v>
      </c>
      <c r="Z32" s="102">
        <v>3160122</v>
      </c>
      <c r="AA32" s="112"/>
      <c r="AB32" s="4"/>
      <c r="AD32" s="1"/>
      <c r="AE32" s="1"/>
      <c r="AF32">
        <f>COUNTIF(Лист2!A:A,Лист1!R32)</f>
        <v>1</v>
      </c>
      <c r="AG32" s="5"/>
      <c r="AH32" s="8"/>
      <c r="AI32" s="6"/>
      <c r="AJ32" s="4"/>
      <c r="AK32" s="6"/>
      <c r="AL32" s="7"/>
    </row>
    <row r="33" spans="1:38" ht="137.25">
      <c r="A33" s="110">
        <v>32</v>
      </c>
      <c r="B33" s="102" t="s">
        <v>202</v>
      </c>
      <c r="C33" s="123">
        <v>3113100241</v>
      </c>
      <c r="D33" s="102">
        <v>312301001</v>
      </c>
      <c r="E33" s="102" t="s">
        <v>203</v>
      </c>
      <c r="F33" s="104" t="s">
        <v>77</v>
      </c>
      <c r="G33" s="124">
        <v>45392</v>
      </c>
      <c r="H33" s="125">
        <v>35268.25</v>
      </c>
      <c r="I33" s="126" t="s">
        <v>204</v>
      </c>
      <c r="J33" s="102" t="s">
        <v>205</v>
      </c>
      <c r="K33" s="102" t="s">
        <v>206</v>
      </c>
      <c r="L33" s="104" t="s">
        <v>84</v>
      </c>
      <c r="M33" s="125" t="s">
        <v>76</v>
      </c>
      <c r="N33" s="107">
        <v>45414</v>
      </c>
      <c r="O33" s="125" t="s">
        <v>76</v>
      </c>
      <c r="P33" s="104" t="s">
        <v>80</v>
      </c>
      <c r="Q33" s="125">
        <v>79803701913</v>
      </c>
      <c r="R33" s="104" t="s">
        <v>55</v>
      </c>
      <c r="S33" s="104" t="s">
        <v>96</v>
      </c>
      <c r="T33" s="104" t="s">
        <v>76</v>
      </c>
      <c r="U33" s="104" t="s">
        <v>79</v>
      </c>
      <c r="V33" s="127">
        <v>122991.35</v>
      </c>
      <c r="W33" s="125">
        <v>1</v>
      </c>
      <c r="X33" s="125" t="s">
        <v>76</v>
      </c>
      <c r="Y33" s="125" t="s">
        <v>76</v>
      </c>
      <c r="Z33" s="102">
        <v>3160151</v>
      </c>
      <c r="AA33" s="112"/>
      <c r="AB33" s="4"/>
      <c r="AD33" s="1"/>
      <c r="AE33" s="1"/>
      <c r="AF33">
        <f>COUNTIF(Лист2!A:A,Лист1!R33)</f>
        <v>1</v>
      </c>
      <c r="AG33" s="5"/>
      <c r="AH33" s="8"/>
      <c r="AI33" s="6"/>
      <c r="AJ33" s="4"/>
      <c r="AK33" s="6"/>
      <c r="AL33" s="7"/>
    </row>
    <row r="34" spans="1:38" ht="114.4">
      <c r="A34" s="110">
        <v>33</v>
      </c>
      <c r="B34" s="102" t="s">
        <v>86</v>
      </c>
      <c r="C34" s="123">
        <v>3109003990</v>
      </c>
      <c r="D34" s="102">
        <v>310901001</v>
      </c>
      <c r="E34" s="102" t="s">
        <v>87</v>
      </c>
      <c r="F34" s="104" t="s">
        <v>77</v>
      </c>
      <c r="G34" s="124">
        <v>45392</v>
      </c>
      <c r="H34" s="125">
        <v>751195.48</v>
      </c>
      <c r="I34" s="126" t="s">
        <v>88</v>
      </c>
      <c r="J34" s="102" t="s">
        <v>89</v>
      </c>
      <c r="K34" s="102" t="s">
        <v>95</v>
      </c>
      <c r="L34" s="104" t="s">
        <v>84</v>
      </c>
      <c r="M34" s="125" t="s">
        <v>76</v>
      </c>
      <c r="N34" s="107">
        <v>45414</v>
      </c>
      <c r="O34" s="125" t="s">
        <v>76</v>
      </c>
      <c r="P34" s="104" t="s">
        <v>90</v>
      </c>
      <c r="Q34" s="102" t="s">
        <v>91</v>
      </c>
      <c r="R34" s="104" t="s">
        <v>55</v>
      </c>
      <c r="S34" s="104" t="s">
        <v>96</v>
      </c>
      <c r="T34" s="104" t="s">
        <v>76</v>
      </c>
      <c r="U34" s="104" t="s">
        <v>79</v>
      </c>
      <c r="V34" s="127">
        <v>2987036.22</v>
      </c>
      <c r="W34" s="125">
        <v>1</v>
      </c>
      <c r="X34" s="125" t="s">
        <v>76</v>
      </c>
      <c r="Y34" s="125" t="s">
        <v>76</v>
      </c>
      <c r="Z34" s="102">
        <v>3164201</v>
      </c>
      <c r="AA34" s="112"/>
      <c r="AB34" s="4"/>
      <c r="AD34" s="1"/>
      <c r="AE34" s="1"/>
      <c r="AF34">
        <f>COUNTIF(Лист2!A:A,Лист1!R34)</f>
        <v>1</v>
      </c>
      <c r="AG34" s="5"/>
      <c r="AH34" s="8"/>
      <c r="AI34" s="6"/>
      <c r="AJ34" s="4"/>
      <c r="AK34" s="6"/>
      <c r="AL34" s="7"/>
    </row>
    <row r="35" spans="1:38" ht="69">
      <c r="A35" s="110">
        <v>34</v>
      </c>
      <c r="B35" s="128" t="s">
        <v>369</v>
      </c>
      <c r="C35" s="128">
        <v>311102785072</v>
      </c>
      <c r="D35" s="128" t="s">
        <v>79</v>
      </c>
      <c r="E35" s="128" t="s">
        <v>370</v>
      </c>
      <c r="F35" s="128" t="s">
        <v>77</v>
      </c>
      <c r="G35" s="128" t="s">
        <v>371</v>
      </c>
      <c r="H35" s="128" t="s">
        <v>372</v>
      </c>
      <c r="I35" s="129" t="s">
        <v>373</v>
      </c>
      <c r="J35" s="128" t="s">
        <v>374</v>
      </c>
      <c r="K35" s="128" t="s">
        <v>375</v>
      </c>
      <c r="L35" s="128" t="s">
        <v>84</v>
      </c>
      <c r="M35" s="128" t="s">
        <v>76</v>
      </c>
      <c r="N35" s="128" t="s">
        <v>376</v>
      </c>
      <c r="O35" s="128" t="s">
        <v>76</v>
      </c>
      <c r="P35" s="128" t="s">
        <v>78</v>
      </c>
      <c r="Q35" s="128">
        <v>79511532000</v>
      </c>
      <c r="R35" s="128" t="s">
        <v>75</v>
      </c>
      <c r="S35" s="128" t="s">
        <v>96</v>
      </c>
      <c r="T35" s="128" t="s">
        <v>79</v>
      </c>
      <c r="U35" s="128" t="s">
        <v>76</v>
      </c>
      <c r="V35" s="128" t="s">
        <v>377</v>
      </c>
      <c r="W35" s="128">
        <v>2</v>
      </c>
      <c r="X35" s="128" t="s">
        <v>76</v>
      </c>
      <c r="Y35" s="128" t="s">
        <v>76</v>
      </c>
      <c r="Z35" s="128">
        <v>4110129</v>
      </c>
      <c r="AA35" s="112"/>
      <c r="AB35" s="4"/>
      <c r="AD35" s="1"/>
      <c r="AE35" s="1"/>
      <c r="AF35">
        <f>COUNTIF(Лист2!A:A,Лист1!R35)</f>
        <v>1</v>
      </c>
      <c r="AG35" s="5"/>
      <c r="AH35" s="8"/>
      <c r="AI35" s="6"/>
      <c r="AJ35" s="4"/>
      <c r="AK35" s="6"/>
      <c r="AL35" s="7"/>
    </row>
    <row r="36" spans="1:38" ht="51.75">
      <c r="A36" s="110">
        <v>35</v>
      </c>
      <c r="B36" s="128" t="s">
        <v>378</v>
      </c>
      <c r="C36" s="128">
        <v>311101073717</v>
      </c>
      <c r="D36" s="128" t="s">
        <v>79</v>
      </c>
      <c r="E36" s="128" t="s">
        <v>379</v>
      </c>
      <c r="F36" s="128" t="s">
        <v>77</v>
      </c>
      <c r="G36" s="128" t="s">
        <v>371</v>
      </c>
      <c r="H36" s="128" t="s">
        <v>380</v>
      </c>
      <c r="I36" s="129" t="s">
        <v>381</v>
      </c>
      <c r="J36" s="128" t="s">
        <v>92</v>
      </c>
      <c r="K36" s="128" t="s">
        <v>382</v>
      </c>
      <c r="L36" s="128" t="s">
        <v>84</v>
      </c>
      <c r="M36" s="128" t="s">
        <v>76</v>
      </c>
      <c r="N36" s="128" t="s">
        <v>376</v>
      </c>
      <c r="O36" s="128" t="s">
        <v>76</v>
      </c>
      <c r="P36" s="128" t="s">
        <v>78</v>
      </c>
      <c r="Q36" s="128">
        <v>79205812356</v>
      </c>
      <c r="R36" s="128" t="s">
        <v>75</v>
      </c>
      <c r="S36" s="128" t="s">
        <v>96</v>
      </c>
      <c r="T36" s="128" t="s">
        <v>79</v>
      </c>
      <c r="U36" s="128" t="s">
        <v>76</v>
      </c>
      <c r="V36" s="128" t="s">
        <v>383</v>
      </c>
      <c r="W36" s="128">
        <v>7</v>
      </c>
      <c r="X36" s="128" t="s">
        <v>76</v>
      </c>
      <c r="Y36" s="128" t="s">
        <v>76</v>
      </c>
      <c r="Z36" s="128">
        <v>4110314</v>
      </c>
      <c r="AA36" s="112"/>
      <c r="AB36" s="4"/>
      <c r="AD36" s="1"/>
      <c r="AE36" s="1"/>
      <c r="AF36">
        <f>COUNTIF(Лист2!A:A,Лист1!R36)</f>
        <v>1</v>
      </c>
      <c r="AG36" s="5"/>
      <c r="AH36" s="8"/>
      <c r="AI36" s="6"/>
      <c r="AJ36" s="4"/>
      <c r="AK36" s="6"/>
      <c r="AL36" s="7"/>
    </row>
    <row r="37" spans="1:38" ht="52.9">
      <c r="A37" s="110">
        <v>36</v>
      </c>
      <c r="B37" s="113" t="s">
        <v>384</v>
      </c>
      <c r="C37" s="114">
        <v>3123299210</v>
      </c>
      <c r="D37" s="114">
        <v>311501001</v>
      </c>
      <c r="E37" s="97" t="s">
        <v>385</v>
      </c>
      <c r="F37" s="113" t="s">
        <v>77</v>
      </c>
      <c r="G37" s="115">
        <v>45398</v>
      </c>
      <c r="H37" s="113" t="s">
        <v>386</v>
      </c>
      <c r="I37" s="99" t="s">
        <v>387</v>
      </c>
      <c r="J37" s="113" t="s">
        <v>388</v>
      </c>
      <c r="K37" s="97" t="s">
        <v>389</v>
      </c>
      <c r="L37" s="113" t="s">
        <v>84</v>
      </c>
      <c r="M37" s="113"/>
      <c r="N37" s="115">
        <v>45414</v>
      </c>
      <c r="O37" s="113"/>
      <c r="P37" s="113" t="s">
        <v>390</v>
      </c>
      <c r="Q37" s="113">
        <v>89045340449</v>
      </c>
      <c r="R37" s="113" t="s">
        <v>115</v>
      </c>
      <c r="S37" s="113" t="s">
        <v>96</v>
      </c>
      <c r="T37" s="113" t="s">
        <v>79</v>
      </c>
      <c r="U37" s="113" t="s">
        <v>79</v>
      </c>
      <c r="V37" s="113" t="s">
        <v>391</v>
      </c>
      <c r="W37" s="113">
        <v>3</v>
      </c>
      <c r="X37" s="112"/>
      <c r="Y37" s="112"/>
      <c r="Z37" s="112">
        <v>2150618</v>
      </c>
      <c r="AA37" s="111" t="s">
        <v>392</v>
      </c>
      <c r="AB37" s="4"/>
      <c r="AD37" s="1"/>
      <c r="AE37" s="1"/>
      <c r="AF37">
        <f>COUNTIF(Лист2!A:A,Лист1!R37)</f>
        <v>1</v>
      </c>
      <c r="AG37" s="5"/>
      <c r="AH37" s="8"/>
      <c r="AI37" s="6"/>
      <c r="AJ37" s="4"/>
      <c r="AK37" s="6"/>
      <c r="AL37" s="7"/>
    </row>
    <row r="38" spans="1:38" ht="52.9">
      <c r="A38" s="110">
        <v>37</v>
      </c>
      <c r="B38" s="113" t="s">
        <v>384</v>
      </c>
      <c r="C38" s="114">
        <v>3123299210</v>
      </c>
      <c r="D38" s="114">
        <v>311501001</v>
      </c>
      <c r="E38" s="97" t="s">
        <v>393</v>
      </c>
      <c r="F38" s="113" t="s">
        <v>77</v>
      </c>
      <c r="G38" s="115">
        <v>45398</v>
      </c>
      <c r="H38" s="113" t="s">
        <v>386</v>
      </c>
      <c r="I38" s="99" t="s">
        <v>387</v>
      </c>
      <c r="J38" s="113" t="s">
        <v>388</v>
      </c>
      <c r="K38" s="97" t="s">
        <v>389</v>
      </c>
      <c r="L38" s="113" t="s">
        <v>84</v>
      </c>
      <c r="M38" s="113"/>
      <c r="N38" s="115">
        <v>45414</v>
      </c>
      <c r="O38" s="113"/>
      <c r="P38" s="113" t="s">
        <v>394</v>
      </c>
      <c r="Q38" s="113" t="s">
        <v>395</v>
      </c>
      <c r="R38" s="113" t="s">
        <v>115</v>
      </c>
      <c r="S38" s="113" t="s">
        <v>96</v>
      </c>
      <c r="T38" s="113" t="s">
        <v>79</v>
      </c>
      <c r="U38" s="113" t="s">
        <v>79</v>
      </c>
      <c r="V38" s="113" t="s">
        <v>391</v>
      </c>
      <c r="W38" s="113">
        <v>3</v>
      </c>
      <c r="X38" s="112"/>
      <c r="Y38" s="112"/>
      <c r="Z38" s="112">
        <v>2150618</v>
      </c>
      <c r="AA38" s="111" t="s">
        <v>392</v>
      </c>
      <c r="AB38" s="4"/>
      <c r="AD38" s="1"/>
      <c r="AE38" s="1"/>
      <c r="AF38">
        <f>COUNTIF(Лист2!A:A,Лист1!R38)</f>
        <v>1</v>
      </c>
      <c r="AG38" s="5"/>
      <c r="AH38" s="8"/>
      <c r="AI38" s="6"/>
      <c r="AJ38" s="4"/>
      <c r="AK38" s="6"/>
      <c r="AL38" s="7"/>
    </row>
    <row r="39" spans="1:38" ht="35.25">
      <c r="A39" s="110">
        <v>38</v>
      </c>
      <c r="B39" s="14" t="s">
        <v>396</v>
      </c>
      <c r="C39" s="15">
        <v>312801321283</v>
      </c>
      <c r="D39" s="14"/>
      <c r="E39" s="14" t="s">
        <v>397</v>
      </c>
      <c r="F39" s="14" t="s">
        <v>77</v>
      </c>
      <c r="G39" s="16">
        <v>45396</v>
      </c>
      <c r="H39" s="17">
        <v>17794.25</v>
      </c>
      <c r="I39" s="16" t="s">
        <v>398</v>
      </c>
      <c r="J39" s="14" t="s">
        <v>399</v>
      </c>
      <c r="K39" s="14" t="s">
        <v>400</v>
      </c>
      <c r="L39" s="14"/>
      <c r="M39" s="14"/>
      <c r="N39" s="16">
        <v>45414</v>
      </c>
      <c r="O39" s="14" t="s">
        <v>401</v>
      </c>
      <c r="P39" s="14" t="s">
        <v>100</v>
      </c>
      <c r="Q39" s="14"/>
      <c r="R39" s="14" t="s">
        <v>50</v>
      </c>
      <c r="S39" s="14" t="s">
        <v>96</v>
      </c>
      <c r="T39" s="14"/>
      <c r="U39" s="14"/>
      <c r="V39" s="17">
        <v>17794.25</v>
      </c>
      <c r="W39" s="14">
        <v>1</v>
      </c>
      <c r="X39" s="130"/>
      <c r="Y39" s="130"/>
      <c r="Z39" s="130">
        <v>6310260</v>
      </c>
      <c r="AA39" s="130"/>
      <c r="AB39" s="4"/>
      <c r="AD39" s="1"/>
      <c r="AE39" s="1"/>
      <c r="AF39">
        <f>COUNTIF(Лист2!A:A,Лист1!R39)</f>
        <v>1</v>
      </c>
      <c r="AG39" s="5"/>
      <c r="AH39" s="8"/>
      <c r="AI39" s="6"/>
      <c r="AJ39" s="4"/>
      <c r="AK39" s="6"/>
      <c r="AL39" s="7"/>
    </row>
    <row r="40" spans="1:38" ht="52.9">
      <c r="A40" s="110">
        <v>39</v>
      </c>
      <c r="B40" s="14" t="s">
        <v>402</v>
      </c>
      <c r="C40" s="15">
        <v>366605321462</v>
      </c>
      <c r="D40" s="14"/>
      <c r="E40" s="14" t="s">
        <v>403</v>
      </c>
      <c r="F40" s="14" t="s">
        <v>77</v>
      </c>
      <c r="G40" s="16">
        <v>45396</v>
      </c>
      <c r="H40" s="17">
        <v>36593.51</v>
      </c>
      <c r="I40" s="16" t="s">
        <v>404</v>
      </c>
      <c r="J40" s="14" t="s">
        <v>102</v>
      </c>
      <c r="K40" s="14" t="s">
        <v>405</v>
      </c>
      <c r="L40" s="14"/>
      <c r="M40" s="14"/>
      <c r="N40" s="16">
        <v>45414</v>
      </c>
      <c r="O40" s="14" t="s">
        <v>406</v>
      </c>
      <c r="P40" s="14" t="s">
        <v>83</v>
      </c>
      <c r="Q40" s="14" t="s">
        <v>407</v>
      </c>
      <c r="R40" s="14" t="s">
        <v>50</v>
      </c>
      <c r="S40" s="14" t="s">
        <v>96</v>
      </c>
      <c r="T40" s="14"/>
      <c r="U40" s="14"/>
      <c r="V40" s="17">
        <v>36593.51</v>
      </c>
      <c r="W40" s="14">
        <v>1</v>
      </c>
      <c r="X40" s="130"/>
      <c r="Y40" s="130"/>
      <c r="Z40" s="130">
        <v>6312153</v>
      </c>
      <c r="AA40" s="130" t="s">
        <v>168</v>
      </c>
      <c r="AB40" s="4"/>
      <c r="AD40" s="1"/>
      <c r="AE40" s="1"/>
      <c r="AF40">
        <f>COUNTIF(Лист2!A:A,Лист1!R40)</f>
        <v>1</v>
      </c>
      <c r="AG40" s="5"/>
      <c r="AH40" s="8"/>
      <c r="AI40" s="6"/>
      <c r="AJ40" s="4"/>
      <c r="AK40" s="6"/>
      <c r="AL40" s="7"/>
    </row>
    <row r="41" spans="1:38" ht="52.9">
      <c r="A41" s="110">
        <v>40</v>
      </c>
      <c r="B41" s="14" t="s">
        <v>408</v>
      </c>
      <c r="C41" s="15">
        <v>312822712305</v>
      </c>
      <c r="D41" s="14"/>
      <c r="E41" s="14" t="s">
        <v>409</v>
      </c>
      <c r="F41" s="14" t="s">
        <v>77</v>
      </c>
      <c r="G41" s="16">
        <v>45396</v>
      </c>
      <c r="H41" s="17">
        <v>17582.740000000002</v>
      </c>
      <c r="I41" s="16" t="s">
        <v>410</v>
      </c>
      <c r="J41" s="14" t="s">
        <v>411</v>
      </c>
      <c r="K41" s="14" t="s">
        <v>412</v>
      </c>
      <c r="L41" s="14"/>
      <c r="M41" s="14"/>
      <c r="N41" s="16">
        <v>45414</v>
      </c>
      <c r="O41" s="14" t="s">
        <v>413</v>
      </c>
      <c r="P41" s="14" t="s">
        <v>99</v>
      </c>
      <c r="Q41" s="14" t="s">
        <v>414</v>
      </c>
      <c r="R41" s="14" t="s">
        <v>50</v>
      </c>
      <c r="S41" s="14" t="s">
        <v>96</v>
      </c>
      <c r="T41" s="14"/>
      <c r="U41" s="14"/>
      <c r="V41" s="17">
        <v>30884.83</v>
      </c>
      <c r="W41" s="14">
        <v>0.6</v>
      </c>
      <c r="X41" s="130"/>
      <c r="Y41" s="130"/>
      <c r="Z41" s="130">
        <v>6312225</v>
      </c>
      <c r="AA41" s="130" t="s">
        <v>169</v>
      </c>
      <c r="AB41" s="4"/>
      <c r="AD41" s="1"/>
      <c r="AE41" s="1"/>
      <c r="AF41">
        <f>COUNTIF(Лист2!A:A,Лист1!R41)</f>
        <v>1</v>
      </c>
      <c r="AG41" s="5"/>
      <c r="AH41" s="8"/>
      <c r="AI41" s="6"/>
      <c r="AJ41" s="4"/>
      <c r="AK41" s="6"/>
      <c r="AL41" s="7"/>
    </row>
    <row r="42" spans="1:38" ht="52.9">
      <c r="A42" s="110">
        <v>41</v>
      </c>
      <c r="B42" s="14" t="s">
        <v>415</v>
      </c>
      <c r="C42" s="15">
        <v>312820085289</v>
      </c>
      <c r="D42" s="14"/>
      <c r="E42" s="14" t="s">
        <v>416</v>
      </c>
      <c r="F42" s="14" t="s">
        <v>77</v>
      </c>
      <c r="G42" s="16">
        <v>45396</v>
      </c>
      <c r="H42" s="17">
        <v>18939.27</v>
      </c>
      <c r="I42" s="16" t="s">
        <v>417</v>
      </c>
      <c r="J42" s="14" t="s">
        <v>102</v>
      </c>
      <c r="K42" s="14" t="s">
        <v>418</v>
      </c>
      <c r="L42" s="14"/>
      <c r="M42" s="14"/>
      <c r="N42" s="16">
        <v>45414</v>
      </c>
      <c r="O42" s="14" t="s">
        <v>419</v>
      </c>
      <c r="P42" s="14" t="s">
        <v>78</v>
      </c>
      <c r="Q42" s="14">
        <v>79202064452</v>
      </c>
      <c r="R42" s="14" t="s">
        <v>50</v>
      </c>
      <c r="S42" s="14" t="s">
        <v>96</v>
      </c>
      <c r="T42" s="14"/>
      <c r="U42" s="14"/>
      <c r="V42" s="17">
        <v>9564.92</v>
      </c>
      <c r="W42" s="14">
        <v>2</v>
      </c>
      <c r="X42" s="130"/>
      <c r="Y42" s="130"/>
      <c r="Z42" s="130">
        <v>6313153</v>
      </c>
      <c r="AA42" s="130" t="s">
        <v>78</v>
      </c>
      <c r="AB42" s="4"/>
      <c r="AD42" s="1"/>
      <c r="AE42" s="1"/>
      <c r="AF42">
        <f>COUNTIF(Лист2!A:A,Лист1!R42)</f>
        <v>1</v>
      </c>
      <c r="AG42" s="5"/>
      <c r="AH42" s="8"/>
      <c r="AI42" s="6"/>
      <c r="AJ42" s="4"/>
      <c r="AK42" s="6"/>
      <c r="AL42" s="7"/>
    </row>
    <row r="43" spans="1:38" ht="52.9">
      <c r="A43" s="110">
        <v>42</v>
      </c>
      <c r="B43" s="14" t="s">
        <v>420</v>
      </c>
      <c r="C43" s="15">
        <v>312807677913</v>
      </c>
      <c r="D43" s="14"/>
      <c r="E43" s="14" t="s">
        <v>421</v>
      </c>
      <c r="F43" s="14" t="s">
        <v>77</v>
      </c>
      <c r="G43" s="16">
        <v>45396</v>
      </c>
      <c r="H43" s="17">
        <v>1802.45</v>
      </c>
      <c r="I43" s="16" t="s">
        <v>422</v>
      </c>
      <c r="J43" s="14" t="s">
        <v>82</v>
      </c>
      <c r="K43" s="14" t="s">
        <v>423</v>
      </c>
      <c r="L43" s="14"/>
      <c r="M43" s="14"/>
      <c r="N43" s="16">
        <v>45414</v>
      </c>
      <c r="O43" s="14" t="s">
        <v>424</v>
      </c>
      <c r="P43" s="14" t="s">
        <v>83</v>
      </c>
      <c r="Q43" s="14" t="s">
        <v>425</v>
      </c>
      <c r="R43" s="14" t="s">
        <v>50</v>
      </c>
      <c r="S43" s="14" t="s">
        <v>96</v>
      </c>
      <c r="T43" s="14"/>
      <c r="U43" s="14"/>
      <c r="V43" s="17">
        <v>1045.26</v>
      </c>
      <c r="W43" s="14">
        <v>1.7</v>
      </c>
      <c r="X43" s="130"/>
      <c r="Y43" s="130"/>
      <c r="Z43" s="130">
        <v>6312754</v>
      </c>
      <c r="AA43" s="130" t="s">
        <v>169</v>
      </c>
      <c r="AB43" s="4"/>
      <c r="AD43" s="1"/>
      <c r="AE43" s="1"/>
      <c r="AF43">
        <f>COUNTIF(Лист2!A:A,Лист1!R43)</f>
        <v>1</v>
      </c>
      <c r="AG43" s="5"/>
      <c r="AH43" s="8"/>
      <c r="AI43" s="6"/>
      <c r="AJ43" s="4"/>
      <c r="AK43" s="6"/>
      <c r="AL43" s="7"/>
    </row>
    <row r="44" spans="1:38" ht="52.9">
      <c r="A44" s="110">
        <v>43</v>
      </c>
      <c r="B44" s="14" t="s">
        <v>426</v>
      </c>
      <c r="C44" s="15">
        <v>312816380901</v>
      </c>
      <c r="D44" s="14"/>
      <c r="E44" s="14" t="s">
        <v>427</v>
      </c>
      <c r="F44" s="14" t="s">
        <v>77</v>
      </c>
      <c r="G44" s="16">
        <v>45396</v>
      </c>
      <c r="H44" s="17">
        <v>19146.439999999999</v>
      </c>
      <c r="I44" s="16" t="s">
        <v>428</v>
      </c>
      <c r="J44" s="14" t="s">
        <v>348</v>
      </c>
      <c r="K44" s="14" t="s">
        <v>429</v>
      </c>
      <c r="L44" s="14"/>
      <c r="M44" s="14"/>
      <c r="N44" s="16">
        <v>45414</v>
      </c>
      <c r="O44" s="14" t="s">
        <v>430</v>
      </c>
      <c r="P44" s="14" t="s">
        <v>83</v>
      </c>
      <c r="Q44" s="14" t="s">
        <v>431</v>
      </c>
      <c r="R44" s="14" t="s">
        <v>50</v>
      </c>
      <c r="S44" s="14" t="s">
        <v>96</v>
      </c>
      <c r="T44" s="14"/>
      <c r="U44" s="14"/>
      <c r="V44" s="17">
        <v>19146.439999999999</v>
      </c>
      <c r="W44" s="14">
        <v>3</v>
      </c>
      <c r="X44" s="130"/>
      <c r="Y44" s="130"/>
      <c r="Z44" s="130">
        <v>6311356</v>
      </c>
      <c r="AA44" s="130" t="s">
        <v>168</v>
      </c>
      <c r="AB44" s="4"/>
      <c r="AD44" s="1"/>
      <c r="AE44" s="1"/>
      <c r="AF44">
        <f>COUNTIF(Лист2!A:A,Лист1!R44)</f>
        <v>1</v>
      </c>
      <c r="AG44" s="5"/>
      <c r="AH44" s="8"/>
      <c r="AI44" s="6"/>
      <c r="AJ44" s="4"/>
      <c r="AK44" s="6"/>
      <c r="AL44" s="7"/>
    </row>
    <row r="45" spans="1:38" ht="52.9">
      <c r="A45" s="110">
        <v>44</v>
      </c>
      <c r="B45" s="14" t="s">
        <v>432</v>
      </c>
      <c r="C45" s="15">
        <v>460801288037</v>
      </c>
      <c r="D45" s="14"/>
      <c r="E45" s="14" t="s">
        <v>433</v>
      </c>
      <c r="F45" s="14" t="s">
        <v>77</v>
      </c>
      <c r="G45" s="16">
        <v>45396</v>
      </c>
      <c r="H45" s="17">
        <v>12103.4</v>
      </c>
      <c r="I45" s="16" t="s">
        <v>434</v>
      </c>
      <c r="J45" s="14" t="s">
        <v>435</v>
      </c>
      <c r="K45" s="14" t="s">
        <v>436</v>
      </c>
      <c r="L45" s="14"/>
      <c r="M45" s="14"/>
      <c r="N45" s="16">
        <v>45414</v>
      </c>
      <c r="O45" s="14" t="s">
        <v>437</v>
      </c>
      <c r="P45" s="14" t="s">
        <v>99</v>
      </c>
      <c r="Q45" s="14" t="s">
        <v>438</v>
      </c>
      <c r="R45" s="14" t="s">
        <v>50</v>
      </c>
      <c r="S45" s="14" t="s">
        <v>96</v>
      </c>
      <c r="T45" s="14"/>
      <c r="U45" s="14"/>
      <c r="V45" s="17">
        <v>12103.4</v>
      </c>
      <c r="W45" s="14">
        <v>1</v>
      </c>
      <c r="X45" s="130"/>
      <c r="Y45" s="130"/>
      <c r="Z45" s="130">
        <v>6312044</v>
      </c>
      <c r="AA45" s="130" t="s">
        <v>169</v>
      </c>
      <c r="AB45" s="4"/>
      <c r="AD45" s="1"/>
      <c r="AE45" s="1"/>
      <c r="AF45">
        <f>COUNTIF(Лист2!A:A,Лист1!R45)</f>
        <v>1</v>
      </c>
      <c r="AG45" s="5"/>
      <c r="AH45" s="8"/>
      <c r="AI45" s="6"/>
      <c r="AJ45" s="4"/>
      <c r="AK45" s="6"/>
      <c r="AL45" s="7"/>
    </row>
    <row r="46" spans="1:38" ht="52.9">
      <c r="A46" s="110">
        <v>45</v>
      </c>
      <c r="B46" s="14" t="s">
        <v>439</v>
      </c>
      <c r="C46" s="15">
        <v>312823491659</v>
      </c>
      <c r="D46" s="14"/>
      <c r="E46" s="14" t="s">
        <v>440</v>
      </c>
      <c r="F46" s="14" t="s">
        <v>77</v>
      </c>
      <c r="G46" s="16">
        <v>45396</v>
      </c>
      <c r="H46" s="17">
        <v>4953.1899999999996</v>
      </c>
      <c r="I46" s="16" t="s">
        <v>441</v>
      </c>
      <c r="J46" s="14" t="s">
        <v>442</v>
      </c>
      <c r="K46" s="14" t="s">
        <v>443</v>
      </c>
      <c r="L46" s="14"/>
      <c r="M46" s="14"/>
      <c r="N46" s="16">
        <v>45414</v>
      </c>
      <c r="O46" s="14" t="s">
        <v>444</v>
      </c>
      <c r="P46" s="14" t="s">
        <v>99</v>
      </c>
      <c r="Q46" s="14" t="s">
        <v>445</v>
      </c>
      <c r="R46" s="14" t="s">
        <v>50</v>
      </c>
      <c r="S46" s="14" t="s">
        <v>96</v>
      </c>
      <c r="T46" s="14"/>
      <c r="U46" s="14"/>
      <c r="V46" s="17">
        <v>4953.1899999999996</v>
      </c>
      <c r="W46" s="14">
        <v>1</v>
      </c>
      <c r="X46" s="130"/>
      <c r="Y46" s="130"/>
      <c r="Z46" s="130">
        <v>6312867</v>
      </c>
      <c r="AA46" s="130" t="s">
        <v>169</v>
      </c>
      <c r="AB46" s="4"/>
      <c r="AD46" s="1"/>
      <c r="AE46" s="1"/>
      <c r="AF46">
        <f>COUNTIF(Лист2!A:A,Лист1!R46)</f>
        <v>1</v>
      </c>
      <c r="AG46" s="5"/>
      <c r="AH46" s="8"/>
      <c r="AI46" s="6"/>
      <c r="AJ46" s="4"/>
      <c r="AK46" s="6"/>
      <c r="AL46" s="7"/>
    </row>
    <row r="47" spans="1:38" ht="52.9">
      <c r="A47" s="110">
        <v>46</v>
      </c>
      <c r="B47" s="14" t="s">
        <v>446</v>
      </c>
      <c r="C47" s="15">
        <v>311988000519</v>
      </c>
      <c r="D47" s="14"/>
      <c r="E47" s="14" t="s">
        <v>447</v>
      </c>
      <c r="F47" s="14" t="s">
        <v>77</v>
      </c>
      <c r="G47" s="16">
        <v>45396</v>
      </c>
      <c r="H47" s="17">
        <v>21295.02</v>
      </c>
      <c r="I47" s="16" t="s">
        <v>448</v>
      </c>
      <c r="J47" s="14" t="s">
        <v>449</v>
      </c>
      <c r="K47" s="14" t="s">
        <v>450</v>
      </c>
      <c r="L47" s="14"/>
      <c r="M47" s="14"/>
      <c r="N47" s="16">
        <v>45414</v>
      </c>
      <c r="O47" s="14" t="s">
        <v>451</v>
      </c>
      <c r="P47" s="14" t="s">
        <v>99</v>
      </c>
      <c r="Q47" s="14" t="s">
        <v>452</v>
      </c>
      <c r="R47" s="14" t="s">
        <v>50</v>
      </c>
      <c r="S47" s="14" t="s">
        <v>96</v>
      </c>
      <c r="T47" s="14"/>
      <c r="U47" s="14"/>
      <c r="V47" s="17">
        <v>21295.02</v>
      </c>
      <c r="W47" s="14">
        <v>1</v>
      </c>
      <c r="X47" s="130"/>
      <c r="Y47" s="130"/>
      <c r="Z47" s="130">
        <v>6313348</v>
      </c>
      <c r="AA47" s="130" t="s">
        <v>169</v>
      </c>
      <c r="AB47" s="4"/>
      <c r="AD47" s="1"/>
      <c r="AE47" s="1"/>
      <c r="AF47">
        <f>COUNTIF(Лист2!A:A,Лист1!R47)</f>
        <v>1</v>
      </c>
      <c r="AG47" s="5"/>
      <c r="AH47" s="8"/>
      <c r="AI47" s="6"/>
      <c r="AJ47" s="4"/>
      <c r="AK47" s="6"/>
      <c r="AL47" s="7"/>
    </row>
    <row r="48" spans="1:38" ht="52.9">
      <c r="A48" s="110">
        <v>47</v>
      </c>
      <c r="B48" s="14" t="s">
        <v>453</v>
      </c>
      <c r="C48" s="15">
        <v>312319663466</v>
      </c>
      <c r="D48" s="14"/>
      <c r="E48" s="14" t="s">
        <v>454</v>
      </c>
      <c r="F48" s="14" t="s">
        <v>77</v>
      </c>
      <c r="G48" s="16">
        <v>45396</v>
      </c>
      <c r="H48" s="17">
        <v>73472.399999999994</v>
      </c>
      <c r="I48" s="16" t="s">
        <v>455</v>
      </c>
      <c r="J48" s="14" t="s">
        <v>456</v>
      </c>
      <c r="K48" s="14" t="s">
        <v>457</v>
      </c>
      <c r="L48" s="14"/>
      <c r="M48" s="14"/>
      <c r="N48" s="16">
        <v>45414</v>
      </c>
      <c r="O48" s="14" t="s">
        <v>458</v>
      </c>
      <c r="P48" s="14" t="s">
        <v>99</v>
      </c>
      <c r="Q48" s="14" t="s">
        <v>459</v>
      </c>
      <c r="R48" s="14" t="s">
        <v>50</v>
      </c>
      <c r="S48" s="14" t="s">
        <v>96</v>
      </c>
      <c r="T48" s="14"/>
      <c r="U48" s="14"/>
      <c r="V48" s="17">
        <v>64772.7</v>
      </c>
      <c r="W48" s="14">
        <v>3.4</v>
      </c>
      <c r="X48" s="130"/>
      <c r="Y48" s="130"/>
      <c r="Z48" s="130">
        <v>6312698</v>
      </c>
      <c r="AA48" s="130" t="s">
        <v>169</v>
      </c>
      <c r="AB48" s="4"/>
      <c r="AD48" s="1"/>
      <c r="AE48" s="1"/>
      <c r="AF48">
        <f>COUNTIF(Лист2!A:A,Лист1!R48)</f>
        <v>1</v>
      </c>
      <c r="AG48" s="5"/>
      <c r="AH48" s="8"/>
      <c r="AI48" s="6"/>
      <c r="AJ48" s="4"/>
      <c r="AK48" s="6"/>
      <c r="AL48" s="7"/>
    </row>
    <row r="49" spans="1:38" ht="35.25">
      <c r="A49" s="110">
        <v>48</v>
      </c>
      <c r="B49" s="14" t="s">
        <v>460</v>
      </c>
      <c r="C49" s="15">
        <v>312816974278</v>
      </c>
      <c r="D49" s="14"/>
      <c r="E49" s="14" t="s">
        <v>461</v>
      </c>
      <c r="F49" s="14" t="s">
        <v>77</v>
      </c>
      <c r="G49" s="16">
        <v>45396</v>
      </c>
      <c r="H49" s="17">
        <v>15398.85</v>
      </c>
      <c r="I49" s="16" t="s">
        <v>462</v>
      </c>
      <c r="J49" s="14" t="s">
        <v>463</v>
      </c>
      <c r="K49" s="14" t="s">
        <v>464</v>
      </c>
      <c r="L49" s="14"/>
      <c r="M49" s="14"/>
      <c r="N49" s="16">
        <v>45414</v>
      </c>
      <c r="O49" s="14" t="s">
        <v>465</v>
      </c>
      <c r="P49" s="14" t="s">
        <v>99</v>
      </c>
      <c r="Q49" s="14" t="s">
        <v>466</v>
      </c>
      <c r="R49" s="14" t="s">
        <v>50</v>
      </c>
      <c r="S49" s="14" t="s">
        <v>96</v>
      </c>
      <c r="T49" s="14"/>
      <c r="U49" s="14"/>
      <c r="V49" s="17">
        <v>14608.7</v>
      </c>
      <c r="W49" s="14">
        <v>3.2</v>
      </c>
      <c r="X49" s="130"/>
      <c r="Y49" s="130"/>
      <c r="Z49" s="130">
        <v>6030413</v>
      </c>
      <c r="AA49" s="130" t="s">
        <v>169</v>
      </c>
      <c r="AB49" s="4"/>
      <c r="AD49" s="1"/>
      <c r="AE49" s="1"/>
      <c r="AF49">
        <f>COUNTIF(Лист2!A:A,Лист1!R49)</f>
        <v>1</v>
      </c>
      <c r="AG49" s="5"/>
      <c r="AH49" s="8"/>
      <c r="AI49" s="6"/>
      <c r="AJ49" s="4"/>
      <c r="AK49" s="6"/>
      <c r="AL49" s="7"/>
    </row>
    <row r="50" spans="1:38" ht="52.9">
      <c r="A50" s="110">
        <v>49</v>
      </c>
      <c r="B50" s="14" t="s">
        <v>467</v>
      </c>
      <c r="C50" s="15">
        <v>3128030928</v>
      </c>
      <c r="D50" s="14">
        <v>312801001</v>
      </c>
      <c r="E50" s="14" t="s">
        <v>468</v>
      </c>
      <c r="F50" s="14" t="s">
        <v>77</v>
      </c>
      <c r="G50" s="16">
        <v>45396</v>
      </c>
      <c r="H50" s="17">
        <v>44546.48</v>
      </c>
      <c r="I50" s="16" t="s">
        <v>469</v>
      </c>
      <c r="J50" s="14" t="s">
        <v>82</v>
      </c>
      <c r="K50" s="14" t="s">
        <v>470</v>
      </c>
      <c r="L50" s="14"/>
      <c r="M50" s="14"/>
      <c r="N50" s="16">
        <v>45414</v>
      </c>
      <c r="O50" s="14" t="s">
        <v>471</v>
      </c>
      <c r="P50" s="14" t="s">
        <v>83</v>
      </c>
      <c r="Q50" s="14" t="s">
        <v>472</v>
      </c>
      <c r="R50" s="14" t="s">
        <v>50</v>
      </c>
      <c r="S50" s="14" t="s">
        <v>96</v>
      </c>
      <c r="T50" s="14"/>
      <c r="U50" s="14"/>
      <c r="V50" s="17">
        <v>54958.91</v>
      </c>
      <c r="W50" s="14">
        <v>2.4</v>
      </c>
      <c r="X50" s="130"/>
      <c r="Y50" s="130"/>
      <c r="Z50" s="130">
        <v>6319995</v>
      </c>
      <c r="AA50" s="130" t="s">
        <v>168</v>
      </c>
      <c r="AB50" s="4"/>
      <c r="AD50" s="1"/>
      <c r="AE50" s="1"/>
      <c r="AF50">
        <f>COUNTIF(Лист2!A:A,Лист1!R50)</f>
        <v>1</v>
      </c>
      <c r="AG50" s="5"/>
      <c r="AH50" s="8"/>
      <c r="AI50" s="6"/>
      <c r="AJ50" s="4"/>
      <c r="AK50" s="6"/>
      <c r="AL50" s="7"/>
    </row>
    <row r="51" spans="1:38" ht="52.9">
      <c r="A51" s="110">
        <v>50</v>
      </c>
      <c r="B51" s="14" t="s">
        <v>473</v>
      </c>
      <c r="C51" s="15">
        <v>312815697857</v>
      </c>
      <c r="D51" s="14"/>
      <c r="E51" s="14" t="s">
        <v>474</v>
      </c>
      <c r="F51" s="14" t="s">
        <v>77</v>
      </c>
      <c r="G51" s="16">
        <v>45396</v>
      </c>
      <c r="H51" s="17">
        <v>10071.18</v>
      </c>
      <c r="I51" s="16" t="s">
        <v>475</v>
      </c>
      <c r="J51" s="14" t="s">
        <v>476</v>
      </c>
      <c r="K51" s="14" t="s">
        <v>477</v>
      </c>
      <c r="L51" s="14"/>
      <c r="M51" s="14"/>
      <c r="N51" s="16">
        <v>45414</v>
      </c>
      <c r="O51" s="14" t="s">
        <v>478</v>
      </c>
      <c r="P51" s="14" t="s">
        <v>83</v>
      </c>
      <c r="Q51" s="14" t="s">
        <v>479</v>
      </c>
      <c r="R51" s="14" t="s">
        <v>50</v>
      </c>
      <c r="S51" s="14" t="s">
        <v>96</v>
      </c>
      <c r="T51" s="14"/>
      <c r="U51" s="14"/>
      <c r="V51" s="17">
        <v>5317.54</v>
      </c>
      <c r="W51" s="14">
        <v>5.7</v>
      </c>
      <c r="X51" s="130"/>
      <c r="Y51" s="130"/>
      <c r="Z51" s="130">
        <v>6312891</v>
      </c>
      <c r="AA51" s="130" t="s">
        <v>169</v>
      </c>
      <c r="AB51" s="4"/>
      <c r="AD51" s="1"/>
      <c r="AE51" s="1"/>
      <c r="AF51">
        <f>COUNTIF(Лист2!A:A,Лист1!R51)</f>
        <v>1</v>
      </c>
      <c r="AG51" s="5"/>
      <c r="AH51" s="8"/>
      <c r="AI51" s="6"/>
      <c r="AJ51" s="4"/>
      <c r="AK51" s="6"/>
      <c r="AL51" s="7"/>
    </row>
    <row r="52" spans="1:38" ht="52.9">
      <c r="A52" s="110">
        <v>51</v>
      </c>
      <c r="B52" s="14" t="s">
        <v>480</v>
      </c>
      <c r="C52" s="15">
        <v>312815607116</v>
      </c>
      <c r="D52" s="14"/>
      <c r="E52" s="14" t="s">
        <v>481</v>
      </c>
      <c r="F52" s="14" t="s">
        <v>77</v>
      </c>
      <c r="G52" s="16">
        <v>45396</v>
      </c>
      <c r="H52" s="17">
        <v>7554.31</v>
      </c>
      <c r="I52" s="16" t="s">
        <v>482</v>
      </c>
      <c r="J52" s="14" t="s">
        <v>483</v>
      </c>
      <c r="K52" s="14" t="s">
        <v>484</v>
      </c>
      <c r="L52" s="14"/>
      <c r="M52" s="14"/>
      <c r="N52" s="16">
        <v>45414</v>
      </c>
      <c r="O52" s="14" t="s">
        <v>485</v>
      </c>
      <c r="P52" s="14" t="s">
        <v>78</v>
      </c>
      <c r="Q52" s="14" t="s">
        <v>486</v>
      </c>
      <c r="R52" s="14" t="s">
        <v>50</v>
      </c>
      <c r="S52" s="14" t="s">
        <v>96</v>
      </c>
      <c r="T52" s="14"/>
      <c r="U52" s="14"/>
      <c r="V52" s="17">
        <v>3882.38</v>
      </c>
      <c r="W52" s="14">
        <v>1.9</v>
      </c>
      <c r="X52" s="130"/>
      <c r="Y52" s="130"/>
      <c r="Z52" s="130">
        <v>6313040</v>
      </c>
      <c r="AA52" s="130" t="s">
        <v>169</v>
      </c>
      <c r="AB52" s="4"/>
      <c r="AD52" s="1"/>
      <c r="AE52" s="1"/>
      <c r="AF52">
        <f>COUNTIF(Лист2!A:A,Лист1!R52)</f>
        <v>1</v>
      </c>
      <c r="AG52" s="5"/>
      <c r="AH52" s="8"/>
      <c r="AI52" s="6"/>
      <c r="AJ52" s="4"/>
      <c r="AK52" s="6"/>
      <c r="AL52" s="7"/>
    </row>
    <row r="53" spans="1:38" ht="35.25">
      <c r="A53" s="110">
        <v>52</v>
      </c>
      <c r="B53" s="14" t="s">
        <v>487</v>
      </c>
      <c r="C53" s="15">
        <v>312806280680</v>
      </c>
      <c r="D53" s="14"/>
      <c r="E53" s="14" t="s">
        <v>488</v>
      </c>
      <c r="F53" s="14" t="s">
        <v>77</v>
      </c>
      <c r="G53" s="16">
        <v>45396</v>
      </c>
      <c r="H53" s="17">
        <v>41710.699999999997</v>
      </c>
      <c r="I53" s="16" t="s">
        <v>489</v>
      </c>
      <c r="J53" s="14" t="s">
        <v>490</v>
      </c>
      <c r="K53" s="14" t="s">
        <v>491</v>
      </c>
      <c r="L53" s="14"/>
      <c r="M53" s="14"/>
      <c r="N53" s="16">
        <v>45414</v>
      </c>
      <c r="O53" s="14" t="s">
        <v>492</v>
      </c>
      <c r="P53" s="14" t="s">
        <v>99</v>
      </c>
      <c r="Q53" s="14" t="s">
        <v>493</v>
      </c>
      <c r="R53" s="14" t="s">
        <v>50</v>
      </c>
      <c r="S53" s="14" t="s">
        <v>494</v>
      </c>
      <c r="T53" s="14"/>
      <c r="U53" s="14"/>
      <c r="V53" s="17">
        <v>41710.699999999997</v>
      </c>
      <c r="W53" s="14">
        <v>1</v>
      </c>
      <c r="X53" s="130"/>
      <c r="Y53" s="130"/>
      <c r="Z53" s="130">
        <v>6037798</v>
      </c>
      <c r="AA53" s="130" t="s">
        <v>495</v>
      </c>
      <c r="AB53" s="4"/>
      <c r="AD53" s="1"/>
      <c r="AE53" s="1"/>
      <c r="AF53">
        <f>COUNTIF(Лист2!A:A,Лист1!R53)</f>
        <v>1</v>
      </c>
      <c r="AG53" s="5"/>
      <c r="AH53" s="8"/>
      <c r="AI53" s="6"/>
      <c r="AJ53" s="4"/>
      <c r="AK53" s="6"/>
      <c r="AL53" s="7"/>
    </row>
    <row r="54" spans="1:38" ht="52.9">
      <c r="A54" s="110">
        <v>53</v>
      </c>
      <c r="B54" s="14" t="s">
        <v>496</v>
      </c>
      <c r="C54" s="15">
        <v>312805308808</v>
      </c>
      <c r="D54" s="14"/>
      <c r="E54" s="14" t="s">
        <v>497</v>
      </c>
      <c r="F54" s="14" t="s">
        <v>77</v>
      </c>
      <c r="G54" s="16">
        <v>45396</v>
      </c>
      <c r="H54" s="17">
        <v>2896.74</v>
      </c>
      <c r="I54" s="16" t="s">
        <v>498</v>
      </c>
      <c r="J54" s="14" t="s">
        <v>82</v>
      </c>
      <c r="K54" s="14" t="s">
        <v>499</v>
      </c>
      <c r="L54" s="14"/>
      <c r="M54" s="14"/>
      <c r="N54" s="16">
        <v>45414</v>
      </c>
      <c r="O54" s="14" t="s">
        <v>500</v>
      </c>
      <c r="P54" s="14" t="s">
        <v>83</v>
      </c>
      <c r="Q54" s="14" t="s">
        <v>501</v>
      </c>
      <c r="R54" s="14" t="s">
        <v>50</v>
      </c>
      <c r="S54" s="14" t="s">
        <v>502</v>
      </c>
      <c r="T54" s="14"/>
      <c r="U54" s="14"/>
      <c r="V54" s="17">
        <v>1924.6</v>
      </c>
      <c r="W54" s="14">
        <v>4.5</v>
      </c>
      <c r="X54" s="130"/>
      <c r="Y54" s="130"/>
      <c r="Z54" s="130">
        <v>6312438</v>
      </c>
      <c r="AA54" s="130" t="s">
        <v>168</v>
      </c>
      <c r="AB54" s="4"/>
      <c r="AD54" s="1"/>
      <c r="AE54" s="1"/>
      <c r="AF54">
        <f>COUNTIF(Лист2!A:A,Лист1!R54)</f>
        <v>1</v>
      </c>
      <c r="AG54" s="5"/>
      <c r="AH54" s="8"/>
      <c r="AI54" s="6"/>
      <c r="AJ54" s="4"/>
      <c r="AK54" s="6"/>
      <c r="AL54" s="7"/>
    </row>
    <row r="55" spans="1:38" ht="52.9">
      <c r="A55" s="110">
        <v>54</v>
      </c>
      <c r="B55" s="14" t="s">
        <v>503</v>
      </c>
      <c r="C55" s="15">
        <v>312800221328</v>
      </c>
      <c r="D55" s="14"/>
      <c r="E55" s="14" t="s">
        <v>504</v>
      </c>
      <c r="F55" s="14" t="s">
        <v>77</v>
      </c>
      <c r="G55" s="16">
        <v>45396</v>
      </c>
      <c r="H55" s="17">
        <v>17584.39</v>
      </c>
      <c r="I55" s="16" t="s">
        <v>505</v>
      </c>
      <c r="J55" s="14" t="s">
        <v>85</v>
      </c>
      <c r="K55" s="14" t="s">
        <v>506</v>
      </c>
      <c r="L55" s="14"/>
      <c r="M55" s="14"/>
      <c r="N55" s="16">
        <v>45414</v>
      </c>
      <c r="O55" s="14" t="s">
        <v>507</v>
      </c>
      <c r="P55" s="14" t="s">
        <v>78</v>
      </c>
      <c r="Q55" s="14">
        <v>79045389560</v>
      </c>
      <c r="R55" s="14" t="s">
        <v>50</v>
      </c>
      <c r="S55" s="14" t="s">
        <v>81</v>
      </c>
      <c r="T55" s="14"/>
      <c r="U55" s="14"/>
      <c r="V55" s="17">
        <v>17628.32</v>
      </c>
      <c r="W55" s="14">
        <v>1</v>
      </c>
      <c r="X55" s="130"/>
      <c r="Y55" s="130"/>
      <c r="Z55" s="130">
        <v>6310254</v>
      </c>
      <c r="AA55" s="130" t="s">
        <v>78</v>
      </c>
      <c r="AB55" s="4"/>
      <c r="AD55" s="1"/>
      <c r="AE55" s="1"/>
      <c r="AF55">
        <f>COUNTIF(Лист2!A:A,Лист1!R55)</f>
        <v>1</v>
      </c>
      <c r="AG55" s="5"/>
      <c r="AH55" s="8"/>
      <c r="AI55" s="6"/>
      <c r="AJ55" s="4"/>
      <c r="AK55" s="6"/>
      <c r="AL55" s="7"/>
    </row>
    <row r="56" spans="1:38" ht="91.5">
      <c r="A56" s="110">
        <v>55</v>
      </c>
      <c r="B56" s="103" t="s">
        <v>207</v>
      </c>
      <c r="C56" s="103" t="s">
        <v>208</v>
      </c>
      <c r="D56" s="103" t="s">
        <v>174</v>
      </c>
      <c r="E56" s="103" t="s">
        <v>209</v>
      </c>
      <c r="F56" s="104" t="s">
        <v>77</v>
      </c>
      <c r="G56" s="105">
        <v>45322</v>
      </c>
      <c r="H56" s="106">
        <v>196491.12</v>
      </c>
      <c r="I56" s="107" t="s">
        <v>210</v>
      </c>
      <c r="J56" s="103" t="s">
        <v>211</v>
      </c>
      <c r="K56" s="103" t="s">
        <v>212</v>
      </c>
      <c r="L56" s="108"/>
      <c r="M56" s="108"/>
      <c r="N56" s="107">
        <v>45414</v>
      </c>
      <c r="O56" s="104"/>
      <c r="P56" s="103" t="s">
        <v>83</v>
      </c>
      <c r="Q56" s="103" t="s">
        <v>213</v>
      </c>
      <c r="R56" s="108" t="s">
        <v>51</v>
      </c>
      <c r="S56" s="108" t="s">
        <v>96</v>
      </c>
      <c r="T56" s="108" t="s">
        <v>79</v>
      </c>
      <c r="U56" s="108" t="s">
        <v>79</v>
      </c>
      <c r="V56" s="109">
        <v>811507.50028799998</v>
      </c>
      <c r="W56" s="108" t="s">
        <v>104</v>
      </c>
      <c r="X56" s="108"/>
      <c r="Y56" s="108"/>
      <c r="Z56" s="103">
        <v>3130557</v>
      </c>
      <c r="AA56" s="112"/>
      <c r="AB56" s="4"/>
      <c r="AD56" s="1"/>
      <c r="AE56" s="1"/>
      <c r="AF56">
        <f>COUNTIF(Лист2!A:A,Лист1!R56)</f>
        <v>0</v>
      </c>
      <c r="AG56" s="5"/>
      <c r="AH56" s="8"/>
      <c r="AI56" s="6"/>
      <c r="AJ56" s="4"/>
      <c r="AK56" s="6"/>
      <c r="AL56" s="7"/>
    </row>
    <row r="57" spans="1:38" ht="114.4">
      <c r="A57" s="110">
        <v>56</v>
      </c>
      <c r="B57" s="103" t="s">
        <v>508</v>
      </c>
      <c r="C57" s="103" t="s">
        <v>509</v>
      </c>
      <c r="D57" s="103" t="s">
        <v>174</v>
      </c>
      <c r="E57" s="103" t="s">
        <v>510</v>
      </c>
      <c r="F57" s="104" t="s">
        <v>77</v>
      </c>
      <c r="G57" s="105">
        <v>45382</v>
      </c>
      <c r="H57" s="106">
        <v>195670.82</v>
      </c>
      <c r="I57" s="107" t="s">
        <v>511</v>
      </c>
      <c r="J57" s="103" t="s">
        <v>512</v>
      </c>
      <c r="K57" s="103" t="s">
        <v>513</v>
      </c>
      <c r="L57" s="108"/>
      <c r="M57" s="108"/>
      <c r="N57" s="107">
        <v>45414</v>
      </c>
      <c r="O57" s="104"/>
      <c r="P57" s="103" t="s">
        <v>83</v>
      </c>
      <c r="Q57" s="103" t="s">
        <v>514</v>
      </c>
      <c r="R57" s="108" t="s">
        <v>51</v>
      </c>
      <c r="S57" s="108" t="s">
        <v>96</v>
      </c>
      <c r="T57" s="108" t="s">
        <v>79</v>
      </c>
      <c r="U57" s="108" t="s">
        <v>79</v>
      </c>
      <c r="V57" s="109">
        <v>498745.65427199996</v>
      </c>
      <c r="W57" s="108" t="s">
        <v>104</v>
      </c>
      <c r="X57" s="108"/>
      <c r="Y57" s="108"/>
      <c r="Z57" s="103">
        <v>3130718</v>
      </c>
      <c r="AA57" s="112"/>
      <c r="AB57" s="4"/>
      <c r="AD57" s="1"/>
      <c r="AE57" s="1"/>
      <c r="AF57">
        <f>COUNTIF(Лист2!A:A,Лист1!R57)</f>
        <v>0</v>
      </c>
      <c r="AG57" s="5"/>
      <c r="AH57" s="8"/>
      <c r="AI57" s="6"/>
      <c r="AJ57" s="4"/>
      <c r="AK57" s="6"/>
      <c r="AL57" s="7"/>
    </row>
    <row r="58" spans="1:38" ht="114.4">
      <c r="A58" s="110">
        <v>57</v>
      </c>
      <c r="B58" s="103" t="s">
        <v>515</v>
      </c>
      <c r="C58" s="103" t="s">
        <v>516</v>
      </c>
      <c r="D58" s="103">
        <v>312301001</v>
      </c>
      <c r="E58" s="103" t="s">
        <v>517</v>
      </c>
      <c r="F58" s="104" t="s">
        <v>77</v>
      </c>
      <c r="G58" s="105">
        <v>45230</v>
      </c>
      <c r="H58" s="106">
        <v>301971.02</v>
      </c>
      <c r="I58" s="107" t="s">
        <v>518</v>
      </c>
      <c r="J58" s="103" t="s">
        <v>519</v>
      </c>
      <c r="K58" s="103" t="s">
        <v>520</v>
      </c>
      <c r="L58" s="108"/>
      <c r="M58" s="108"/>
      <c r="N58" s="107">
        <v>45414</v>
      </c>
      <c r="O58" s="104"/>
      <c r="P58" s="103" t="s">
        <v>83</v>
      </c>
      <c r="Q58" s="103" t="s">
        <v>521</v>
      </c>
      <c r="R58" s="108" t="s">
        <v>51</v>
      </c>
      <c r="S58" s="108" t="s">
        <v>96</v>
      </c>
      <c r="T58" s="108" t="s">
        <v>79</v>
      </c>
      <c r="U58" s="108" t="s">
        <v>79</v>
      </c>
      <c r="V58" s="109">
        <v>619273.99648800003</v>
      </c>
      <c r="W58" s="108" t="s">
        <v>104</v>
      </c>
      <c r="X58" s="108"/>
      <c r="Y58" s="108"/>
      <c r="Z58" s="103">
        <v>3131061</v>
      </c>
      <c r="AA58" s="112"/>
      <c r="AB58" s="4"/>
      <c r="AD58" s="1"/>
      <c r="AE58" s="1"/>
      <c r="AF58">
        <f>COUNTIF(Лист2!A:A,Лист1!R58)</f>
        <v>0</v>
      </c>
      <c r="AG58" s="5"/>
      <c r="AH58" s="8"/>
      <c r="AI58" s="6"/>
      <c r="AJ58" s="4"/>
      <c r="AK58" s="6"/>
      <c r="AL58" s="7"/>
    </row>
    <row r="59" spans="1:38" ht="137.25">
      <c r="A59" s="110">
        <v>58</v>
      </c>
      <c r="B59" s="103" t="s">
        <v>522</v>
      </c>
      <c r="C59" s="103" t="s">
        <v>523</v>
      </c>
      <c r="D59" s="103" t="s">
        <v>170</v>
      </c>
      <c r="E59" s="103" t="s">
        <v>524</v>
      </c>
      <c r="F59" s="104" t="s">
        <v>77</v>
      </c>
      <c r="G59" s="105">
        <v>44957</v>
      </c>
      <c r="H59" s="106">
        <v>182537.25</v>
      </c>
      <c r="I59" s="107" t="s">
        <v>525</v>
      </c>
      <c r="J59" s="103" t="s">
        <v>526</v>
      </c>
      <c r="K59" s="103" t="s">
        <v>527</v>
      </c>
      <c r="L59" s="108"/>
      <c r="M59" s="108"/>
      <c r="N59" s="107">
        <v>45414</v>
      </c>
      <c r="O59" s="104"/>
      <c r="P59" s="103" t="s">
        <v>83</v>
      </c>
      <c r="Q59" s="103" t="s">
        <v>528</v>
      </c>
      <c r="R59" s="108" t="s">
        <v>51</v>
      </c>
      <c r="S59" s="108" t="s">
        <v>96</v>
      </c>
      <c r="T59" s="108" t="s">
        <v>79</v>
      </c>
      <c r="U59" s="108" t="s">
        <v>79</v>
      </c>
      <c r="V59" s="109">
        <v>1037637.4380697419</v>
      </c>
      <c r="W59" s="108" t="s">
        <v>104</v>
      </c>
      <c r="X59" s="108"/>
      <c r="Y59" s="108"/>
      <c r="Z59" s="103">
        <v>3130600</v>
      </c>
      <c r="AA59" s="112"/>
      <c r="AB59" s="4"/>
      <c r="AD59" s="1"/>
      <c r="AE59" s="1"/>
      <c r="AF59">
        <f>COUNTIF(Лист2!A:A,Лист1!R59)</f>
        <v>0</v>
      </c>
      <c r="AG59" s="5"/>
      <c r="AH59" s="8"/>
      <c r="AI59" s="6"/>
      <c r="AJ59" s="4"/>
      <c r="AK59" s="6"/>
      <c r="AL59" s="7"/>
    </row>
    <row r="60" spans="1:38" ht="68.650000000000006">
      <c r="A60" s="110">
        <v>59</v>
      </c>
      <c r="B60" s="103" t="s">
        <v>529</v>
      </c>
      <c r="C60" s="103" t="s">
        <v>530</v>
      </c>
      <c r="D60" s="103" t="s">
        <v>174</v>
      </c>
      <c r="E60" s="103" t="s">
        <v>531</v>
      </c>
      <c r="F60" s="104" t="s">
        <v>77</v>
      </c>
      <c r="G60" s="105">
        <v>45169</v>
      </c>
      <c r="H60" s="106">
        <v>44380.480000000003</v>
      </c>
      <c r="I60" s="107" t="s">
        <v>532</v>
      </c>
      <c r="J60" s="103" t="s">
        <v>533</v>
      </c>
      <c r="K60" s="103" t="s">
        <v>534</v>
      </c>
      <c r="L60" s="108"/>
      <c r="M60" s="108"/>
      <c r="N60" s="107">
        <v>45414</v>
      </c>
      <c r="O60" s="104"/>
      <c r="P60" s="103" t="s">
        <v>83</v>
      </c>
      <c r="Q60" s="103" t="s">
        <v>535</v>
      </c>
      <c r="R60" s="108" t="s">
        <v>51</v>
      </c>
      <c r="S60" s="108" t="s">
        <v>96</v>
      </c>
      <c r="T60" s="108" t="s">
        <v>79</v>
      </c>
      <c r="U60" s="108" t="s">
        <v>79</v>
      </c>
      <c r="V60" s="109">
        <v>25245</v>
      </c>
      <c r="W60" s="108" t="s">
        <v>104</v>
      </c>
      <c r="X60" s="108"/>
      <c r="Y60" s="108"/>
      <c r="Z60" s="103">
        <v>3134504</v>
      </c>
      <c r="AA60" s="112"/>
      <c r="AB60" s="4"/>
      <c r="AD60" s="1"/>
      <c r="AE60" s="1"/>
      <c r="AF60">
        <f>COUNTIF(Лист2!A:A,Лист1!R60)</f>
        <v>0</v>
      </c>
      <c r="AG60" s="5"/>
      <c r="AH60" s="8"/>
      <c r="AI60" s="6"/>
      <c r="AJ60" s="4"/>
      <c r="AK60" s="6"/>
      <c r="AL60" s="7"/>
    </row>
    <row r="61" spans="1:38" ht="91.5">
      <c r="A61" s="110">
        <v>60</v>
      </c>
      <c r="B61" s="103" t="s">
        <v>536</v>
      </c>
      <c r="C61" s="103" t="s">
        <v>537</v>
      </c>
      <c r="D61" s="103" t="s">
        <v>171</v>
      </c>
      <c r="E61" s="103" t="s">
        <v>538</v>
      </c>
      <c r="F61" s="104" t="s">
        <v>77</v>
      </c>
      <c r="G61" s="105">
        <v>45291</v>
      </c>
      <c r="H61" s="106">
        <v>79445</v>
      </c>
      <c r="I61" s="107" t="s">
        <v>133</v>
      </c>
      <c r="J61" s="103" t="s">
        <v>539</v>
      </c>
      <c r="K61" s="103" t="s">
        <v>540</v>
      </c>
      <c r="L61" s="108"/>
      <c r="M61" s="108"/>
      <c r="N61" s="107">
        <v>45414</v>
      </c>
      <c r="O61" s="104"/>
      <c r="P61" s="103" t="s">
        <v>78</v>
      </c>
      <c r="Q61" s="103">
        <v>79155731999</v>
      </c>
      <c r="R61" s="108" t="s">
        <v>51</v>
      </c>
      <c r="S61" s="108" t="s">
        <v>96</v>
      </c>
      <c r="T61" s="108" t="s">
        <v>79</v>
      </c>
      <c r="U61" s="108" t="s">
        <v>79</v>
      </c>
      <c r="V61" s="109">
        <v>101379.74399999999</v>
      </c>
      <c r="W61" s="108" t="s">
        <v>104</v>
      </c>
      <c r="X61" s="108"/>
      <c r="Y61" s="108"/>
      <c r="Z61" s="103">
        <v>3131084</v>
      </c>
      <c r="AA61" s="112"/>
      <c r="AB61" s="4"/>
      <c r="AD61" s="1"/>
      <c r="AE61" s="1"/>
      <c r="AF61">
        <f>COUNTIF(Лист2!A:A,Лист1!R61)</f>
        <v>0</v>
      </c>
      <c r="AG61" s="5"/>
      <c r="AH61" s="8"/>
      <c r="AI61" s="6"/>
      <c r="AJ61" s="4"/>
      <c r="AK61" s="6"/>
      <c r="AL61" s="7"/>
    </row>
    <row r="62" spans="1:38" ht="68.650000000000006">
      <c r="A62" s="110">
        <v>61</v>
      </c>
      <c r="B62" s="103" t="s">
        <v>172</v>
      </c>
      <c r="C62" s="103" t="s">
        <v>173</v>
      </c>
      <c r="D62" s="103" t="s">
        <v>174</v>
      </c>
      <c r="E62" s="103" t="s">
        <v>175</v>
      </c>
      <c r="F62" s="104" t="s">
        <v>77</v>
      </c>
      <c r="G62" s="105">
        <v>45291</v>
      </c>
      <c r="H62" s="106">
        <v>785916.38</v>
      </c>
      <c r="I62" s="107" t="s">
        <v>176</v>
      </c>
      <c r="J62" s="103" t="s">
        <v>177</v>
      </c>
      <c r="K62" s="103" t="s">
        <v>178</v>
      </c>
      <c r="L62" s="108"/>
      <c r="M62" s="108"/>
      <c r="N62" s="107">
        <v>45414</v>
      </c>
      <c r="O62" s="104"/>
      <c r="P62" s="103" t="s">
        <v>78</v>
      </c>
      <c r="Q62" s="103">
        <v>79103200448</v>
      </c>
      <c r="R62" s="108" t="s">
        <v>51</v>
      </c>
      <c r="S62" s="108" t="s">
        <v>96</v>
      </c>
      <c r="T62" s="108" t="s">
        <v>79</v>
      </c>
      <c r="U62" s="108" t="s">
        <v>79</v>
      </c>
      <c r="V62" s="109">
        <v>808690.21055999992</v>
      </c>
      <c r="W62" s="108" t="s">
        <v>104</v>
      </c>
      <c r="X62" s="108"/>
      <c r="Y62" s="108"/>
      <c r="Z62" s="103">
        <v>3131217</v>
      </c>
      <c r="AA62" s="112"/>
      <c r="AB62" s="4"/>
      <c r="AD62" s="1"/>
      <c r="AE62" s="1"/>
      <c r="AF62">
        <f>COUNTIF(Лист2!A:A,Лист1!R62)</f>
        <v>0</v>
      </c>
      <c r="AG62" s="5"/>
      <c r="AH62" s="8"/>
      <c r="AI62" s="6"/>
      <c r="AJ62" s="4"/>
      <c r="AK62" s="6"/>
      <c r="AL62" s="7"/>
    </row>
    <row r="63" spans="1:38" ht="68.650000000000006">
      <c r="A63" s="110">
        <v>62</v>
      </c>
      <c r="B63" s="103" t="s">
        <v>541</v>
      </c>
      <c r="C63" s="103" t="s">
        <v>542</v>
      </c>
      <c r="D63" s="103">
        <v>312001001</v>
      </c>
      <c r="E63" s="103" t="s">
        <v>543</v>
      </c>
      <c r="F63" s="104" t="s">
        <v>77</v>
      </c>
      <c r="G63" s="105">
        <v>45382</v>
      </c>
      <c r="H63" s="106">
        <v>43388.23</v>
      </c>
      <c r="I63" s="107" t="s">
        <v>215</v>
      </c>
      <c r="J63" s="103" t="s">
        <v>82</v>
      </c>
      <c r="K63" s="103" t="s">
        <v>544</v>
      </c>
      <c r="L63" s="108"/>
      <c r="M63" s="108"/>
      <c r="N63" s="107">
        <v>45414</v>
      </c>
      <c r="O63" s="104"/>
      <c r="P63" s="103" t="s">
        <v>83</v>
      </c>
      <c r="Q63" s="103" t="s">
        <v>545</v>
      </c>
      <c r="R63" s="108" t="s">
        <v>51</v>
      </c>
      <c r="S63" s="108" t="s">
        <v>96</v>
      </c>
      <c r="T63" s="108" t="s">
        <v>79</v>
      </c>
      <c r="U63" s="108" t="s">
        <v>79</v>
      </c>
      <c r="V63" s="109">
        <v>48243.629483999997</v>
      </c>
      <c r="W63" s="108" t="s">
        <v>104</v>
      </c>
      <c r="X63" s="108"/>
      <c r="Y63" s="108"/>
      <c r="Z63" s="103">
        <v>3130966</v>
      </c>
      <c r="AA63" s="112"/>
      <c r="AB63" s="4"/>
      <c r="AD63" s="1"/>
      <c r="AE63" s="1"/>
      <c r="AF63">
        <f>COUNTIF(Лист2!A:A,Лист1!R63)</f>
        <v>0</v>
      </c>
      <c r="AG63" s="5"/>
      <c r="AH63" s="8"/>
      <c r="AI63" s="6"/>
      <c r="AJ63" s="4"/>
      <c r="AK63" s="6"/>
      <c r="AL63" s="7"/>
    </row>
    <row r="64" spans="1:38" ht="114.4">
      <c r="A64" s="110">
        <v>63</v>
      </c>
      <c r="B64" s="103" t="s">
        <v>179</v>
      </c>
      <c r="C64" s="103" t="s">
        <v>180</v>
      </c>
      <c r="D64" s="103" t="s">
        <v>174</v>
      </c>
      <c r="E64" s="103" t="s">
        <v>181</v>
      </c>
      <c r="F64" s="104" t="s">
        <v>77</v>
      </c>
      <c r="G64" s="105">
        <v>44957</v>
      </c>
      <c r="H64" s="106">
        <v>111296.54</v>
      </c>
      <c r="I64" s="107" t="s">
        <v>182</v>
      </c>
      <c r="J64" s="103" t="s">
        <v>98</v>
      </c>
      <c r="K64" s="103" t="s">
        <v>183</v>
      </c>
      <c r="L64" s="108"/>
      <c r="M64" s="108"/>
      <c r="N64" s="107">
        <v>45414</v>
      </c>
      <c r="O64" s="104"/>
      <c r="P64" s="103" t="s">
        <v>78</v>
      </c>
      <c r="Q64" s="103">
        <v>79191789575</v>
      </c>
      <c r="R64" s="108" t="s">
        <v>51</v>
      </c>
      <c r="S64" s="108" t="s">
        <v>96</v>
      </c>
      <c r="T64" s="108" t="s">
        <v>79</v>
      </c>
      <c r="U64" s="108" t="s">
        <v>79</v>
      </c>
      <c r="V64" s="109">
        <v>93938.115072000001</v>
      </c>
      <c r="W64" s="108" t="s">
        <v>104</v>
      </c>
      <c r="X64" s="108"/>
      <c r="Y64" s="108"/>
      <c r="Z64" s="103">
        <v>3130458</v>
      </c>
      <c r="AA64" s="112"/>
      <c r="AB64" s="4"/>
      <c r="AD64" s="1"/>
      <c r="AE64" s="1"/>
      <c r="AF64">
        <f>COUNTIF(Лист2!A:A,Лист1!R64)</f>
        <v>0</v>
      </c>
      <c r="AG64" s="5"/>
      <c r="AH64" s="8"/>
      <c r="AI64" s="6"/>
      <c r="AJ64" s="4"/>
      <c r="AK64" s="6"/>
      <c r="AL64" s="7"/>
    </row>
    <row r="65" spans="1:38" ht="160.15">
      <c r="A65" s="110">
        <v>64</v>
      </c>
      <c r="B65" s="103" t="s">
        <v>546</v>
      </c>
      <c r="C65" s="103" t="s">
        <v>547</v>
      </c>
      <c r="D65" s="103">
        <v>0</v>
      </c>
      <c r="E65" s="103" t="s">
        <v>548</v>
      </c>
      <c r="F65" s="104" t="s">
        <v>77</v>
      </c>
      <c r="G65" s="105">
        <v>45382</v>
      </c>
      <c r="H65" s="106">
        <v>5126.1499999999996</v>
      </c>
      <c r="I65" s="107" t="s">
        <v>549</v>
      </c>
      <c r="J65" s="103" t="s">
        <v>92</v>
      </c>
      <c r="K65" s="103" t="s">
        <v>550</v>
      </c>
      <c r="L65" s="108"/>
      <c r="M65" s="108"/>
      <c r="N65" s="107">
        <v>45414</v>
      </c>
      <c r="O65" s="104"/>
      <c r="P65" s="103" t="s">
        <v>78</v>
      </c>
      <c r="Q65" s="103">
        <v>79102207835</v>
      </c>
      <c r="R65" s="108" t="s">
        <v>51</v>
      </c>
      <c r="S65" s="108" t="s">
        <v>96</v>
      </c>
      <c r="T65" s="108" t="s">
        <v>79</v>
      </c>
      <c r="U65" s="108" t="s">
        <v>79</v>
      </c>
      <c r="V65" s="109">
        <v>11793.4488</v>
      </c>
      <c r="W65" s="108" t="s">
        <v>104</v>
      </c>
      <c r="X65" s="108"/>
      <c r="Y65" s="108"/>
      <c r="Z65" s="103">
        <v>3130675</v>
      </c>
      <c r="AA65" s="112"/>
      <c r="AB65" s="4"/>
      <c r="AD65" s="1"/>
      <c r="AE65" s="1"/>
      <c r="AF65">
        <f>COUNTIF(Лист2!A:A,Лист1!R65)</f>
        <v>0</v>
      </c>
      <c r="AG65" s="5"/>
      <c r="AH65" s="8"/>
      <c r="AI65" s="6"/>
      <c r="AJ65" s="4"/>
      <c r="AK65" s="6"/>
      <c r="AL65" s="7"/>
    </row>
    <row r="66" spans="1:38" ht="160.15">
      <c r="A66" s="110">
        <v>65</v>
      </c>
      <c r="B66" s="103" t="s">
        <v>546</v>
      </c>
      <c r="C66" s="103" t="s">
        <v>547</v>
      </c>
      <c r="D66" s="103" t="s">
        <v>171</v>
      </c>
      <c r="E66" s="103" t="s">
        <v>548</v>
      </c>
      <c r="F66" s="104" t="s">
        <v>77</v>
      </c>
      <c r="G66" s="105">
        <v>45382</v>
      </c>
      <c r="H66" s="106">
        <v>717.45</v>
      </c>
      <c r="I66" s="107" t="s">
        <v>551</v>
      </c>
      <c r="J66" s="103" t="s">
        <v>102</v>
      </c>
      <c r="K66" s="103" t="s">
        <v>552</v>
      </c>
      <c r="L66" s="108"/>
      <c r="M66" s="108"/>
      <c r="N66" s="107">
        <v>45414</v>
      </c>
      <c r="O66" s="104"/>
      <c r="P66" s="103" t="s">
        <v>78</v>
      </c>
      <c r="Q66" s="103">
        <v>79102207835</v>
      </c>
      <c r="R66" s="108" t="s">
        <v>51</v>
      </c>
      <c r="S66" s="108" t="s">
        <v>96</v>
      </c>
      <c r="T66" s="108" t="s">
        <v>79</v>
      </c>
      <c r="U66" s="108" t="s">
        <v>79</v>
      </c>
      <c r="V66" s="109">
        <v>842.38919999999996</v>
      </c>
      <c r="W66" s="108" t="s">
        <v>104</v>
      </c>
      <c r="X66" s="108"/>
      <c r="Y66" s="108"/>
      <c r="Z66" s="103">
        <v>3130031</v>
      </c>
      <c r="AA66" s="112"/>
      <c r="AB66" s="4"/>
      <c r="AD66" s="1"/>
      <c r="AE66" s="1"/>
      <c r="AF66">
        <f>COUNTIF(Лист2!A:A,Лист1!R66)</f>
        <v>0</v>
      </c>
      <c r="AG66" s="5"/>
      <c r="AH66" s="8"/>
      <c r="AI66" s="6"/>
      <c r="AJ66" s="4"/>
      <c r="AK66" s="6"/>
      <c r="AL66" s="7"/>
    </row>
    <row r="67" spans="1:38" ht="160.15">
      <c r="A67" s="110">
        <v>66</v>
      </c>
      <c r="B67" s="103" t="s">
        <v>553</v>
      </c>
      <c r="C67" s="103" t="s">
        <v>554</v>
      </c>
      <c r="D67" s="103">
        <v>0</v>
      </c>
      <c r="E67" s="103" t="s">
        <v>555</v>
      </c>
      <c r="F67" s="104" t="s">
        <v>77</v>
      </c>
      <c r="G67" s="105">
        <v>45351</v>
      </c>
      <c r="H67" s="106">
        <v>150.91</v>
      </c>
      <c r="I67" s="107" t="s">
        <v>556</v>
      </c>
      <c r="J67" s="103" t="s">
        <v>557</v>
      </c>
      <c r="K67" s="103" t="s">
        <v>558</v>
      </c>
      <c r="L67" s="108"/>
      <c r="M67" s="108"/>
      <c r="N67" s="107">
        <v>45414</v>
      </c>
      <c r="O67" s="104"/>
      <c r="P67" s="103" t="s">
        <v>78</v>
      </c>
      <c r="Q67" s="103" t="s">
        <v>559</v>
      </c>
      <c r="R67" s="108" t="s">
        <v>51</v>
      </c>
      <c r="S67" s="108" t="s">
        <v>96</v>
      </c>
      <c r="T67" s="108" t="s">
        <v>79</v>
      </c>
      <c r="U67" s="108" t="s">
        <v>79</v>
      </c>
      <c r="V67" s="109">
        <v>0</v>
      </c>
      <c r="W67" s="108" t="s">
        <v>104</v>
      </c>
      <c r="X67" s="108"/>
      <c r="Y67" s="108"/>
      <c r="Z67" s="103">
        <v>3134104</v>
      </c>
      <c r="AA67" s="112"/>
      <c r="AB67" s="4"/>
      <c r="AD67" s="1"/>
      <c r="AE67" s="1"/>
      <c r="AF67">
        <f>COUNTIF(Лист2!A:A,Лист1!R67)</f>
        <v>0</v>
      </c>
      <c r="AG67" s="5"/>
      <c r="AH67" s="8"/>
      <c r="AI67" s="6"/>
      <c r="AJ67" s="4"/>
      <c r="AK67" s="6"/>
      <c r="AL67" s="7"/>
    </row>
    <row r="68" spans="1:38" ht="137.25">
      <c r="A68" s="110">
        <v>67</v>
      </c>
      <c r="B68" s="103" t="s">
        <v>560</v>
      </c>
      <c r="C68" s="103" t="s">
        <v>561</v>
      </c>
      <c r="D68" s="103">
        <v>0</v>
      </c>
      <c r="E68" s="103" t="s">
        <v>562</v>
      </c>
      <c r="F68" s="104" t="s">
        <v>77</v>
      </c>
      <c r="G68" s="105">
        <v>45382</v>
      </c>
      <c r="H68" s="106">
        <v>628.23</v>
      </c>
      <c r="I68" s="107" t="s">
        <v>563</v>
      </c>
      <c r="J68" s="103" t="s">
        <v>564</v>
      </c>
      <c r="K68" s="103" t="s">
        <v>565</v>
      </c>
      <c r="L68" s="108"/>
      <c r="M68" s="108"/>
      <c r="N68" s="107">
        <v>45414</v>
      </c>
      <c r="O68" s="104"/>
      <c r="P68" s="103" t="s">
        <v>78</v>
      </c>
      <c r="Q68" s="103">
        <v>79202077695</v>
      </c>
      <c r="R68" s="108" t="s">
        <v>51</v>
      </c>
      <c r="S68" s="108" t="s">
        <v>96</v>
      </c>
      <c r="T68" s="108" t="s">
        <v>79</v>
      </c>
      <c r="U68" s="108" t="s">
        <v>79</v>
      </c>
      <c r="V68" s="109">
        <v>2527.1675999999998</v>
      </c>
      <c r="W68" s="108" t="s">
        <v>104</v>
      </c>
      <c r="X68" s="108"/>
      <c r="Y68" s="108"/>
      <c r="Z68" s="103">
        <v>3130851</v>
      </c>
      <c r="AA68" s="112"/>
      <c r="AB68" s="4"/>
      <c r="AD68" s="1"/>
      <c r="AE68" s="1"/>
      <c r="AF68">
        <f>COUNTIF(Лист2!A:A,Лист1!R68)</f>
        <v>0</v>
      </c>
      <c r="AG68" s="5"/>
      <c r="AH68" s="8"/>
      <c r="AI68" s="6"/>
      <c r="AJ68" s="4"/>
      <c r="AK68" s="6"/>
      <c r="AL68" s="7"/>
    </row>
    <row r="69" spans="1:38" ht="114.4">
      <c r="A69" s="110">
        <v>68</v>
      </c>
      <c r="B69" s="103" t="s">
        <v>566</v>
      </c>
      <c r="C69" s="103" t="s">
        <v>567</v>
      </c>
      <c r="D69" s="103" t="s">
        <v>171</v>
      </c>
      <c r="E69" s="103" t="s">
        <v>568</v>
      </c>
      <c r="F69" s="104" t="s">
        <v>77</v>
      </c>
      <c r="G69" s="105">
        <v>45382</v>
      </c>
      <c r="H69" s="106">
        <v>3310.74</v>
      </c>
      <c r="I69" s="107" t="s">
        <v>569</v>
      </c>
      <c r="J69" s="103" t="s">
        <v>570</v>
      </c>
      <c r="K69" s="103" t="s">
        <v>571</v>
      </c>
      <c r="L69" s="108"/>
      <c r="M69" s="108"/>
      <c r="N69" s="107">
        <v>45414</v>
      </c>
      <c r="O69" s="104"/>
      <c r="P69" s="103" t="s">
        <v>78</v>
      </c>
      <c r="Q69" s="103">
        <v>79103241339</v>
      </c>
      <c r="R69" s="108" t="s">
        <v>51</v>
      </c>
      <c r="S69" s="108" t="s">
        <v>96</v>
      </c>
      <c r="T69" s="108" t="s">
        <v>79</v>
      </c>
      <c r="U69" s="108" t="s">
        <v>79</v>
      </c>
      <c r="V69" s="109">
        <v>6991.8303599999999</v>
      </c>
      <c r="W69" s="108" t="s">
        <v>104</v>
      </c>
      <c r="X69" s="108"/>
      <c r="Y69" s="108"/>
      <c r="Z69" s="103">
        <v>3131384</v>
      </c>
      <c r="AA69" s="112"/>
      <c r="AB69" s="4"/>
      <c r="AD69" s="1"/>
      <c r="AE69" s="1"/>
      <c r="AF69">
        <f>COUNTIF(Лист2!A:A,Лист1!R69)</f>
        <v>0</v>
      </c>
      <c r="AG69" s="5"/>
      <c r="AH69" s="8"/>
      <c r="AI69" s="6"/>
      <c r="AJ69" s="4"/>
      <c r="AK69" s="6"/>
      <c r="AL69" s="7"/>
    </row>
    <row r="70" spans="1:38" ht="91.5">
      <c r="A70" s="110">
        <v>69</v>
      </c>
      <c r="B70" s="103" t="s">
        <v>572</v>
      </c>
      <c r="C70" s="103" t="s">
        <v>573</v>
      </c>
      <c r="D70" s="103" t="s">
        <v>171</v>
      </c>
      <c r="E70" s="103" t="s">
        <v>574</v>
      </c>
      <c r="F70" s="104" t="s">
        <v>77</v>
      </c>
      <c r="G70" s="105">
        <v>45382</v>
      </c>
      <c r="H70" s="106">
        <v>3079.62</v>
      </c>
      <c r="I70" s="107" t="s">
        <v>575</v>
      </c>
      <c r="J70" s="103" t="s">
        <v>399</v>
      </c>
      <c r="K70" s="103" t="s">
        <v>576</v>
      </c>
      <c r="L70" s="108"/>
      <c r="M70" s="108"/>
      <c r="N70" s="107">
        <v>45414</v>
      </c>
      <c r="O70" s="104"/>
      <c r="P70" s="103" t="s">
        <v>83</v>
      </c>
      <c r="Q70" s="103" t="s">
        <v>577</v>
      </c>
      <c r="R70" s="108" t="s">
        <v>51</v>
      </c>
      <c r="S70" s="108" t="s">
        <v>96</v>
      </c>
      <c r="T70" s="108" t="s">
        <v>79</v>
      </c>
      <c r="U70" s="108" t="s">
        <v>79</v>
      </c>
      <c r="V70" s="109">
        <v>6630.5909759999995</v>
      </c>
      <c r="W70" s="108" t="s">
        <v>104</v>
      </c>
      <c r="X70" s="108"/>
      <c r="Y70" s="108"/>
      <c r="Z70" s="103">
        <v>3130310</v>
      </c>
      <c r="AA70" s="112"/>
      <c r="AB70" s="4"/>
      <c r="AD70" s="1"/>
      <c r="AE70" s="1"/>
      <c r="AF70">
        <f>COUNTIF(Лист2!A:A,Лист1!R70)</f>
        <v>0</v>
      </c>
      <c r="AG70" s="5"/>
      <c r="AH70" s="8"/>
      <c r="AI70" s="6"/>
      <c r="AJ70" s="4"/>
      <c r="AK70" s="6"/>
      <c r="AL70" s="7"/>
    </row>
    <row r="71" spans="1:38" ht="91.5">
      <c r="A71" s="110">
        <v>70</v>
      </c>
      <c r="B71" s="103" t="s">
        <v>578</v>
      </c>
      <c r="C71" s="103" t="s">
        <v>579</v>
      </c>
      <c r="D71" s="103" t="s">
        <v>171</v>
      </c>
      <c r="E71" s="103" t="s">
        <v>580</v>
      </c>
      <c r="F71" s="104" t="s">
        <v>77</v>
      </c>
      <c r="G71" s="105">
        <v>45351</v>
      </c>
      <c r="H71" s="106">
        <v>575.29999999999995</v>
      </c>
      <c r="I71" s="107" t="s">
        <v>581</v>
      </c>
      <c r="J71" s="103" t="s">
        <v>582</v>
      </c>
      <c r="K71" s="103" t="s">
        <v>583</v>
      </c>
      <c r="L71" s="108"/>
      <c r="M71" s="108"/>
      <c r="N71" s="107">
        <v>45414</v>
      </c>
      <c r="O71" s="104"/>
      <c r="P71" s="103" t="s">
        <v>78</v>
      </c>
      <c r="Q71" s="103">
        <v>79087847274</v>
      </c>
      <c r="R71" s="108" t="s">
        <v>51</v>
      </c>
      <c r="S71" s="108" t="s">
        <v>96</v>
      </c>
      <c r="T71" s="108" t="s">
        <v>79</v>
      </c>
      <c r="U71" s="108" t="s">
        <v>79</v>
      </c>
      <c r="V71" s="109">
        <v>67.391136000000003</v>
      </c>
      <c r="W71" s="108" t="s">
        <v>104</v>
      </c>
      <c r="X71" s="108"/>
      <c r="Y71" s="108"/>
      <c r="Z71" s="103">
        <v>3131425</v>
      </c>
      <c r="AA71" s="112"/>
      <c r="AB71" s="4"/>
      <c r="AD71" s="1"/>
      <c r="AE71" s="1"/>
      <c r="AF71">
        <f>COUNTIF(Лист2!A:A,Лист1!R71)</f>
        <v>0</v>
      </c>
      <c r="AG71" s="5"/>
      <c r="AH71" s="8"/>
      <c r="AI71" s="6"/>
      <c r="AJ71" s="4"/>
      <c r="AK71" s="6"/>
      <c r="AL71" s="7"/>
    </row>
    <row r="72" spans="1:38" ht="137.25">
      <c r="A72" s="110">
        <v>71</v>
      </c>
      <c r="B72" s="103" t="s">
        <v>584</v>
      </c>
      <c r="C72" s="103" t="s">
        <v>585</v>
      </c>
      <c r="D72" s="103" t="s">
        <v>171</v>
      </c>
      <c r="E72" s="103" t="s">
        <v>586</v>
      </c>
      <c r="F72" s="104" t="s">
        <v>77</v>
      </c>
      <c r="G72" s="105">
        <v>45382</v>
      </c>
      <c r="H72" s="106">
        <v>793.28</v>
      </c>
      <c r="I72" s="107" t="s">
        <v>587</v>
      </c>
      <c r="J72" s="103" t="s">
        <v>150</v>
      </c>
      <c r="K72" s="103" t="s">
        <v>588</v>
      </c>
      <c r="L72" s="108"/>
      <c r="M72" s="108"/>
      <c r="N72" s="107">
        <v>45414</v>
      </c>
      <c r="O72" s="104"/>
      <c r="P72" s="103" t="s">
        <v>78</v>
      </c>
      <c r="Q72" s="103">
        <v>79107365781</v>
      </c>
      <c r="R72" s="108" t="s">
        <v>51</v>
      </c>
      <c r="S72" s="108" t="s">
        <v>96</v>
      </c>
      <c r="T72" s="108" t="s">
        <v>79</v>
      </c>
      <c r="U72" s="108" t="s">
        <v>79</v>
      </c>
      <c r="V72" s="109">
        <v>1288.8554760000002</v>
      </c>
      <c r="W72" s="108" t="s">
        <v>104</v>
      </c>
      <c r="X72" s="108"/>
      <c r="Y72" s="108"/>
      <c r="Z72" s="103">
        <v>3130202</v>
      </c>
      <c r="AA72" s="112"/>
      <c r="AB72" s="4"/>
      <c r="AD72" s="1"/>
      <c r="AE72" s="1"/>
      <c r="AF72">
        <f>COUNTIF(Лист2!A:A,Лист1!R72)</f>
        <v>0</v>
      </c>
      <c r="AG72" s="5"/>
      <c r="AH72" s="8"/>
      <c r="AI72" s="6"/>
      <c r="AJ72" s="4"/>
      <c r="AK72" s="6"/>
      <c r="AL72" s="7"/>
    </row>
    <row r="73" spans="1:38" ht="114.4">
      <c r="A73" s="110">
        <v>72</v>
      </c>
      <c r="B73" s="103" t="s">
        <v>589</v>
      </c>
      <c r="C73" s="103" t="s">
        <v>590</v>
      </c>
      <c r="D73" s="103">
        <v>0</v>
      </c>
      <c r="E73" s="103" t="s">
        <v>591</v>
      </c>
      <c r="F73" s="104" t="s">
        <v>77</v>
      </c>
      <c r="G73" s="105">
        <v>45382</v>
      </c>
      <c r="H73" s="106">
        <v>363.04</v>
      </c>
      <c r="I73" s="107" t="s">
        <v>592</v>
      </c>
      <c r="J73" s="103" t="s">
        <v>82</v>
      </c>
      <c r="K73" s="103" t="s">
        <v>593</v>
      </c>
      <c r="L73" s="108"/>
      <c r="M73" s="108"/>
      <c r="N73" s="107">
        <v>45414</v>
      </c>
      <c r="O73" s="104"/>
      <c r="P73" s="103" t="s">
        <v>78</v>
      </c>
      <c r="Q73" s="103">
        <v>79056746492</v>
      </c>
      <c r="R73" s="108" t="s">
        <v>51</v>
      </c>
      <c r="S73" s="108" t="s">
        <v>96</v>
      </c>
      <c r="T73" s="108" t="s">
        <v>79</v>
      </c>
      <c r="U73" s="108" t="s">
        <v>79</v>
      </c>
      <c r="V73" s="109">
        <v>623.36800800000003</v>
      </c>
      <c r="W73" s="108" t="s">
        <v>104</v>
      </c>
      <c r="X73" s="108"/>
      <c r="Y73" s="108"/>
      <c r="Z73" s="103">
        <v>3131371</v>
      </c>
      <c r="AA73" s="112"/>
      <c r="AB73" s="4"/>
      <c r="AD73" s="1"/>
      <c r="AE73" s="1"/>
      <c r="AF73">
        <f>COUNTIF(Лист2!A:A,Лист1!R73)</f>
        <v>0</v>
      </c>
      <c r="AG73" s="5"/>
      <c r="AH73" s="8"/>
      <c r="AI73" s="6"/>
      <c r="AJ73" s="4"/>
      <c r="AK73" s="6"/>
      <c r="AL73" s="7"/>
    </row>
    <row r="74" spans="1:38" ht="91.5">
      <c r="A74" s="110">
        <v>73</v>
      </c>
      <c r="B74" s="103" t="s">
        <v>594</v>
      </c>
      <c r="C74" s="103" t="s">
        <v>595</v>
      </c>
      <c r="D74" s="103">
        <v>0</v>
      </c>
      <c r="E74" s="103" t="s">
        <v>596</v>
      </c>
      <c r="F74" s="104" t="s">
        <v>77</v>
      </c>
      <c r="G74" s="105">
        <v>45382</v>
      </c>
      <c r="H74" s="106">
        <v>11205.99</v>
      </c>
      <c r="I74" s="107" t="s">
        <v>597</v>
      </c>
      <c r="J74" s="103" t="s">
        <v>598</v>
      </c>
      <c r="K74" s="103" t="s">
        <v>599</v>
      </c>
      <c r="L74" s="108"/>
      <c r="M74" s="108"/>
      <c r="N74" s="107">
        <v>45414</v>
      </c>
      <c r="O74" s="104"/>
      <c r="P74" s="103" t="s">
        <v>78</v>
      </c>
      <c r="Q74" s="103">
        <v>79266070405</v>
      </c>
      <c r="R74" s="108" t="s">
        <v>51</v>
      </c>
      <c r="S74" s="108" t="s">
        <v>96</v>
      </c>
      <c r="T74" s="108" t="s">
        <v>79</v>
      </c>
      <c r="U74" s="108" t="s">
        <v>79</v>
      </c>
      <c r="V74" s="109">
        <v>15617.895768</v>
      </c>
      <c r="W74" s="108" t="s">
        <v>104</v>
      </c>
      <c r="X74" s="108"/>
      <c r="Y74" s="108"/>
      <c r="Z74" s="103">
        <v>3131598</v>
      </c>
      <c r="AA74" s="112"/>
      <c r="AB74" s="4"/>
      <c r="AD74" s="1"/>
      <c r="AE74" s="1"/>
      <c r="AF74">
        <f>COUNTIF(Лист2!A:A,Лист1!R74)</f>
        <v>0</v>
      </c>
      <c r="AG74" s="5"/>
      <c r="AH74" s="8"/>
      <c r="AI74" s="6"/>
      <c r="AJ74" s="4"/>
      <c r="AK74" s="6"/>
      <c r="AL74" s="7"/>
    </row>
    <row r="75" spans="1:38" ht="68.650000000000006">
      <c r="A75" s="110">
        <v>74</v>
      </c>
      <c r="B75" s="103" t="s">
        <v>600</v>
      </c>
      <c r="C75" s="103" t="s">
        <v>601</v>
      </c>
      <c r="D75" s="103">
        <v>0</v>
      </c>
      <c r="E75" s="103" t="s">
        <v>602</v>
      </c>
      <c r="F75" s="104" t="s">
        <v>77</v>
      </c>
      <c r="G75" s="105">
        <v>45382</v>
      </c>
      <c r="H75" s="106">
        <v>10076.48</v>
      </c>
      <c r="I75" s="107" t="s">
        <v>215</v>
      </c>
      <c r="J75" s="103" t="s">
        <v>82</v>
      </c>
      <c r="K75" s="103" t="s">
        <v>603</v>
      </c>
      <c r="L75" s="108"/>
      <c r="M75" s="108"/>
      <c r="N75" s="107">
        <v>45414</v>
      </c>
      <c r="O75" s="104"/>
      <c r="P75" s="103" t="s">
        <v>83</v>
      </c>
      <c r="Q75" s="103" t="s">
        <v>604</v>
      </c>
      <c r="R75" s="108" t="s">
        <v>51</v>
      </c>
      <c r="S75" s="108" t="s">
        <v>96</v>
      </c>
      <c r="T75" s="108" t="s">
        <v>79</v>
      </c>
      <c r="U75" s="108" t="s">
        <v>79</v>
      </c>
      <c r="V75" s="109">
        <v>26931.182724000002</v>
      </c>
      <c r="W75" s="108" t="s">
        <v>104</v>
      </c>
      <c r="X75" s="108"/>
      <c r="Y75" s="108"/>
      <c r="Z75" s="103">
        <v>3130781</v>
      </c>
      <c r="AA75" s="112"/>
      <c r="AB75" s="4"/>
      <c r="AD75" s="1"/>
      <c r="AE75" s="1"/>
      <c r="AF75">
        <f>COUNTIF(Лист2!A:A,Лист1!R75)</f>
        <v>0</v>
      </c>
      <c r="AG75" s="5"/>
      <c r="AH75" s="8"/>
      <c r="AI75" s="6"/>
      <c r="AJ75" s="4"/>
      <c r="AK75" s="6"/>
      <c r="AL75" s="7"/>
    </row>
    <row r="76" spans="1:38" ht="68.650000000000006">
      <c r="A76" s="110">
        <v>75</v>
      </c>
      <c r="B76" s="103" t="s">
        <v>605</v>
      </c>
      <c r="C76" s="103" t="s">
        <v>606</v>
      </c>
      <c r="D76" s="103">
        <v>0</v>
      </c>
      <c r="E76" s="103" t="s">
        <v>607</v>
      </c>
      <c r="F76" s="104" t="s">
        <v>77</v>
      </c>
      <c r="G76" s="105">
        <v>45382</v>
      </c>
      <c r="H76" s="106">
        <v>1575.39</v>
      </c>
      <c r="I76" s="107" t="s">
        <v>608</v>
      </c>
      <c r="J76" s="103" t="s">
        <v>609</v>
      </c>
      <c r="K76" s="103" t="s">
        <v>610</v>
      </c>
      <c r="L76" s="108"/>
      <c r="M76" s="108"/>
      <c r="N76" s="107">
        <v>45414</v>
      </c>
      <c r="O76" s="104"/>
      <c r="P76" s="103" t="s">
        <v>78</v>
      </c>
      <c r="Q76" s="103">
        <v>79803245655</v>
      </c>
      <c r="R76" s="108" t="s">
        <v>51</v>
      </c>
      <c r="S76" s="108" t="s">
        <v>96</v>
      </c>
      <c r="T76" s="108" t="s">
        <v>79</v>
      </c>
      <c r="U76" s="108" t="s">
        <v>79</v>
      </c>
      <c r="V76" s="109">
        <v>2485.0481399999999</v>
      </c>
      <c r="W76" s="108" t="s">
        <v>104</v>
      </c>
      <c r="X76" s="108"/>
      <c r="Y76" s="108"/>
      <c r="Z76" s="103">
        <v>3130328</v>
      </c>
      <c r="AA76" s="112"/>
      <c r="AB76" s="4"/>
      <c r="AD76" s="1"/>
      <c r="AE76" s="1"/>
      <c r="AF76">
        <f>COUNTIF(Лист2!A:A,Лист1!R76)</f>
        <v>0</v>
      </c>
      <c r="AG76" s="5"/>
      <c r="AH76" s="8"/>
      <c r="AI76" s="6"/>
      <c r="AJ76" s="4"/>
      <c r="AK76" s="6"/>
      <c r="AL76" s="7"/>
    </row>
    <row r="77" spans="1:38" ht="68.650000000000006">
      <c r="A77" s="110">
        <v>76</v>
      </c>
      <c r="B77" s="103" t="s">
        <v>611</v>
      </c>
      <c r="C77" s="103" t="s">
        <v>612</v>
      </c>
      <c r="D77" s="103" t="s">
        <v>171</v>
      </c>
      <c r="E77" s="103" t="s">
        <v>613</v>
      </c>
      <c r="F77" s="104" t="s">
        <v>77</v>
      </c>
      <c r="G77" s="105">
        <v>45382</v>
      </c>
      <c r="H77" s="106">
        <v>16514.62</v>
      </c>
      <c r="I77" s="107" t="s">
        <v>614</v>
      </c>
      <c r="J77" s="103" t="s">
        <v>82</v>
      </c>
      <c r="K77" s="103" t="s">
        <v>615</v>
      </c>
      <c r="L77" s="108"/>
      <c r="M77" s="108"/>
      <c r="N77" s="107">
        <v>45414</v>
      </c>
      <c r="O77" s="104"/>
      <c r="P77" s="103" t="s">
        <v>83</v>
      </c>
      <c r="Q77" s="103" t="s">
        <v>214</v>
      </c>
      <c r="R77" s="108" t="s">
        <v>51</v>
      </c>
      <c r="S77" s="108" t="s">
        <v>96</v>
      </c>
      <c r="T77" s="108" t="s">
        <v>79</v>
      </c>
      <c r="U77" s="108" t="s">
        <v>79</v>
      </c>
      <c r="V77" s="109">
        <v>24892.600860000002</v>
      </c>
      <c r="W77" s="108" t="s">
        <v>104</v>
      </c>
      <c r="X77" s="108"/>
      <c r="Y77" s="108"/>
      <c r="Z77" s="103">
        <v>3131105</v>
      </c>
      <c r="AA77" s="112"/>
      <c r="AB77" s="4"/>
      <c r="AD77" s="1"/>
      <c r="AE77" s="1"/>
      <c r="AF77">
        <f>COUNTIF(Лист2!A:A,Лист1!R77)</f>
        <v>0</v>
      </c>
      <c r="AG77" s="5"/>
      <c r="AH77" s="8"/>
      <c r="AI77" s="6"/>
      <c r="AJ77" s="4"/>
      <c r="AK77" s="6"/>
      <c r="AL77" s="7"/>
    </row>
    <row r="78" spans="1:38" ht="160.15">
      <c r="A78" s="110">
        <v>77</v>
      </c>
      <c r="B78" s="103" t="s">
        <v>616</v>
      </c>
      <c r="C78" s="103" t="s">
        <v>617</v>
      </c>
      <c r="D78" s="103">
        <v>0</v>
      </c>
      <c r="E78" s="103" t="s">
        <v>618</v>
      </c>
      <c r="F78" s="104" t="s">
        <v>77</v>
      </c>
      <c r="G78" s="105">
        <v>45351</v>
      </c>
      <c r="H78" s="106">
        <v>736.34</v>
      </c>
      <c r="I78" s="107" t="s">
        <v>619</v>
      </c>
      <c r="J78" s="103" t="s">
        <v>620</v>
      </c>
      <c r="K78" s="103" t="s">
        <v>621</v>
      </c>
      <c r="L78" s="108"/>
      <c r="M78" s="108"/>
      <c r="N78" s="107">
        <v>45414</v>
      </c>
      <c r="O78" s="104"/>
      <c r="P78" s="103" t="s">
        <v>78</v>
      </c>
      <c r="Q78" s="103">
        <v>79205669669</v>
      </c>
      <c r="R78" s="108" t="s">
        <v>51</v>
      </c>
      <c r="S78" s="108" t="s">
        <v>96</v>
      </c>
      <c r="T78" s="108" t="s">
        <v>79</v>
      </c>
      <c r="U78" s="108" t="s">
        <v>79</v>
      </c>
      <c r="V78" s="109">
        <v>336.95567999999997</v>
      </c>
      <c r="W78" s="108" t="s">
        <v>104</v>
      </c>
      <c r="X78" s="108"/>
      <c r="Y78" s="108"/>
      <c r="Z78" s="103">
        <v>3134807</v>
      </c>
      <c r="AA78" s="112"/>
      <c r="AB78" s="4"/>
      <c r="AD78" s="1"/>
      <c r="AE78" s="1"/>
      <c r="AF78">
        <f>COUNTIF(Лист2!A:A,Лист1!R78)</f>
        <v>0</v>
      </c>
      <c r="AG78" s="5"/>
      <c r="AH78" s="8"/>
      <c r="AI78" s="6"/>
      <c r="AJ78" s="4"/>
      <c r="AK78" s="6"/>
      <c r="AL78" s="7"/>
    </row>
    <row r="79" spans="1:38" ht="91.5">
      <c r="A79" s="110">
        <v>78</v>
      </c>
      <c r="B79" s="103" t="s">
        <v>622</v>
      </c>
      <c r="C79" s="103" t="s">
        <v>623</v>
      </c>
      <c r="D79" s="103" t="s">
        <v>171</v>
      </c>
      <c r="E79" s="103" t="s">
        <v>624</v>
      </c>
      <c r="F79" s="104" t="s">
        <v>77</v>
      </c>
      <c r="G79" s="105">
        <v>45382</v>
      </c>
      <c r="H79" s="106">
        <v>690.21</v>
      </c>
      <c r="I79" s="107" t="s">
        <v>625</v>
      </c>
      <c r="J79" s="103" t="s">
        <v>626</v>
      </c>
      <c r="K79" s="103" t="s">
        <v>627</v>
      </c>
      <c r="L79" s="108"/>
      <c r="M79" s="108"/>
      <c r="N79" s="107">
        <v>45414</v>
      </c>
      <c r="O79" s="104"/>
      <c r="P79" s="103" t="s">
        <v>78</v>
      </c>
      <c r="Q79" s="103">
        <v>79912108114</v>
      </c>
      <c r="R79" s="108" t="s">
        <v>51</v>
      </c>
      <c r="S79" s="108" t="s">
        <v>96</v>
      </c>
      <c r="T79" s="108" t="s">
        <v>79</v>
      </c>
      <c r="U79" s="108" t="s">
        <v>79</v>
      </c>
      <c r="V79" s="109">
        <v>842.38919999999996</v>
      </c>
      <c r="W79" s="108" t="s">
        <v>104</v>
      </c>
      <c r="X79" s="108"/>
      <c r="Y79" s="108"/>
      <c r="Z79" s="103">
        <v>3131214</v>
      </c>
      <c r="AA79" s="112"/>
      <c r="AB79" s="4"/>
      <c r="AD79" s="1"/>
      <c r="AE79" s="1"/>
      <c r="AF79">
        <f>COUNTIF(Лист2!A:A,Лист1!R79)</f>
        <v>0</v>
      </c>
      <c r="AG79" s="5"/>
      <c r="AH79" s="8"/>
      <c r="AI79" s="6"/>
      <c r="AJ79" s="4"/>
      <c r="AK79" s="6"/>
      <c r="AL79" s="7"/>
    </row>
    <row r="80" spans="1:38" ht="91.5">
      <c r="A80" s="110">
        <v>79</v>
      </c>
      <c r="B80" s="103" t="s">
        <v>628</v>
      </c>
      <c r="C80" s="103" t="s">
        <v>629</v>
      </c>
      <c r="D80" s="103">
        <v>310001001</v>
      </c>
      <c r="E80" s="103" t="s">
        <v>630</v>
      </c>
      <c r="F80" s="104" t="s">
        <v>77</v>
      </c>
      <c r="G80" s="105">
        <v>45382</v>
      </c>
      <c r="H80" s="106">
        <v>15127.49</v>
      </c>
      <c r="I80" s="107" t="s">
        <v>215</v>
      </c>
      <c r="J80" s="103" t="s">
        <v>631</v>
      </c>
      <c r="K80" s="103" t="s">
        <v>632</v>
      </c>
      <c r="L80" s="108"/>
      <c r="M80" s="108"/>
      <c r="N80" s="107">
        <v>45414</v>
      </c>
      <c r="O80" s="104"/>
      <c r="P80" s="103" t="s">
        <v>78</v>
      </c>
      <c r="Q80" s="103" t="s">
        <v>633</v>
      </c>
      <c r="R80" s="108" t="s">
        <v>51</v>
      </c>
      <c r="S80" s="108" t="s">
        <v>96</v>
      </c>
      <c r="T80" s="108" t="s">
        <v>79</v>
      </c>
      <c r="U80" s="108" t="s">
        <v>79</v>
      </c>
      <c r="V80" s="109">
        <v>13393.98828</v>
      </c>
      <c r="W80" s="108" t="s">
        <v>104</v>
      </c>
      <c r="X80" s="108"/>
      <c r="Y80" s="108"/>
      <c r="Z80" s="103">
        <v>3131655</v>
      </c>
      <c r="AA80" s="112"/>
      <c r="AB80" s="4"/>
      <c r="AD80" s="1"/>
      <c r="AE80" s="1"/>
      <c r="AF80">
        <f>COUNTIF(Лист2!A:A,Лист1!R80)</f>
        <v>0</v>
      </c>
      <c r="AG80" s="5"/>
      <c r="AH80" s="8"/>
      <c r="AI80" s="6"/>
      <c r="AJ80" s="4"/>
      <c r="AK80" s="6"/>
      <c r="AL80" s="7"/>
    </row>
    <row r="81" spans="1:38" ht="68.650000000000006">
      <c r="A81" s="110">
        <v>80</v>
      </c>
      <c r="B81" s="103" t="s">
        <v>634</v>
      </c>
      <c r="C81" s="103" t="s">
        <v>635</v>
      </c>
      <c r="D81" s="103" t="s">
        <v>174</v>
      </c>
      <c r="E81" s="103" t="s">
        <v>636</v>
      </c>
      <c r="F81" s="104" t="s">
        <v>77</v>
      </c>
      <c r="G81" s="105">
        <v>45354</v>
      </c>
      <c r="H81" s="106">
        <v>3271.57</v>
      </c>
      <c r="I81" s="107" t="s">
        <v>637</v>
      </c>
      <c r="J81" s="103" t="s">
        <v>638</v>
      </c>
      <c r="K81" s="103" t="s">
        <v>639</v>
      </c>
      <c r="L81" s="108"/>
      <c r="M81" s="108"/>
      <c r="N81" s="107">
        <v>45414</v>
      </c>
      <c r="O81" s="104"/>
      <c r="P81" s="103" t="s">
        <v>83</v>
      </c>
      <c r="Q81" s="103" t="s">
        <v>640</v>
      </c>
      <c r="R81" s="108" t="s">
        <v>51</v>
      </c>
      <c r="S81" s="108" t="s">
        <v>96</v>
      </c>
      <c r="T81" s="108" t="s">
        <v>79</v>
      </c>
      <c r="U81" s="108" t="s">
        <v>79</v>
      </c>
      <c r="V81" s="109">
        <v>32569.576703999996</v>
      </c>
      <c r="W81" s="108" t="s">
        <v>104</v>
      </c>
      <c r="X81" s="108"/>
      <c r="Y81" s="108"/>
      <c r="Z81" s="103">
        <v>3130343</v>
      </c>
      <c r="AA81" s="112"/>
      <c r="AB81" s="4"/>
      <c r="AD81" s="1"/>
      <c r="AE81" s="1"/>
      <c r="AF81">
        <f>COUNTIF(Лист2!A:A,Лист1!R81)</f>
        <v>0</v>
      </c>
      <c r="AG81" s="5"/>
      <c r="AH81" s="8"/>
      <c r="AI81" s="6"/>
      <c r="AJ81" s="4"/>
      <c r="AK81" s="6"/>
      <c r="AL81" s="7"/>
    </row>
    <row r="82" spans="1:38" ht="27.75">
      <c r="A82" s="110">
        <v>81</v>
      </c>
      <c r="B82" s="131" t="s">
        <v>184</v>
      </c>
      <c r="C82" s="131">
        <v>9723053473</v>
      </c>
      <c r="D82" s="131">
        <v>772301001</v>
      </c>
      <c r="E82" s="131" t="s">
        <v>185</v>
      </c>
      <c r="F82" s="131" t="s">
        <v>93</v>
      </c>
      <c r="G82" s="132">
        <v>45376</v>
      </c>
      <c r="H82" s="133">
        <v>128598</v>
      </c>
      <c r="I82" s="132" t="s">
        <v>186</v>
      </c>
      <c r="J82" s="131" t="s">
        <v>187</v>
      </c>
      <c r="K82" s="131" t="s">
        <v>188</v>
      </c>
      <c r="L82" s="131" t="s">
        <v>76</v>
      </c>
      <c r="M82" s="131" t="s">
        <v>76</v>
      </c>
      <c r="N82" s="132">
        <v>45414</v>
      </c>
      <c r="O82" s="131" t="s">
        <v>641</v>
      </c>
      <c r="P82" s="131" t="s">
        <v>83</v>
      </c>
      <c r="Q82" s="131" t="s">
        <v>189</v>
      </c>
      <c r="R82" s="131" t="s">
        <v>30</v>
      </c>
      <c r="S82" s="131" t="s">
        <v>96</v>
      </c>
      <c r="T82" s="131" t="s">
        <v>76</v>
      </c>
      <c r="U82" s="131" t="s">
        <v>76</v>
      </c>
      <c r="V82" s="133">
        <v>336208.21</v>
      </c>
      <c r="W82" s="131">
        <v>2</v>
      </c>
      <c r="X82" s="131" t="s">
        <v>76</v>
      </c>
      <c r="Y82" s="131" t="s">
        <v>76</v>
      </c>
      <c r="Z82" s="131">
        <v>3145816</v>
      </c>
      <c r="AA82" s="112"/>
      <c r="AB82" s="4"/>
      <c r="AD82" s="1"/>
      <c r="AE82" s="1"/>
      <c r="AF82">
        <f>COUNTIF(Лист2!A:A,Лист1!R82)</f>
        <v>0</v>
      </c>
      <c r="AG82" s="5"/>
      <c r="AH82" s="8"/>
      <c r="AI82" s="6"/>
      <c r="AJ82" s="4"/>
      <c r="AK82" s="6"/>
      <c r="AL82" s="7"/>
    </row>
    <row r="83" spans="1:38" ht="41.65">
      <c r="A83" s="110">
        <v>82</v>
      </c>
      <c r="B83" s="131" t="s">
        <v>243</v>
      </c>
      <c r="C83" s="131">
        <v>3123333213</v>
      </c>
      <c r="D83" s="131">
        <v>312301001</v>
      </c>
      <c r="E83" s="131" t="s">
        <v>244</v>
      </c>
      <c r="F83" s="131" t="s">
        <v>93</v>
      </c>
      <c r="G83" s="132">
        <v>45361</v>
      </c>
      <c r="H83" s="131">
        <v>813</v>
      </c>
      <c r="I83" s="132" t="s">
        <v>245</v>
      </c>
      <c r="J83" s="131" t="s">
        <v>246</v>
      </c>
      <c r="K83" s="131" t="s">
        <v>247</v>
      </c>
      <c r="L83" s="131" t="s">
        <v>76</v>
      </c>
      <c r="M83" s="131" t="s">
        <v>76</v>
      </c>
      <c r="N83" s="132">
        <v>45414</v>
      </c>
      <c r="O83" s="131" t="s">
        <v>642</v>
      </c>
      <c r="P83" s="131" t="s">
        <v>83</v>
      </c>
      <c r="Q83" s="131" t="s">
        <v>227</v>
      </c>
      <c r="R83" s="131" t="s">
        <v>30</v>
      </c>
      <c r="S83" s="131" t="s">
        <v>96</v>
      </c>
      <c r="T83" s="131" t="s">
        <v>76</v>
      </c>
      <c r="U83" s="131" t="s">
        <v>76</v>
      </c>
      <c r="V83" s="131">
        <v>813</v>
      </c>
      <c r="W83" s="131">
        <v>3</v>
      </c>
      <c r="X83" s="131" t="s">
        <v>76</v>
      </c>
      <c r="Y83" s="131" t="s">
        <v>76</v>
      </c>
      <c r="Z83" s="131">
        <v>3145685</v>
      </c>
      <c r="AA83" s="112"/>
      <c r="AB83" s="4"/>
      <c r="AD83" s="1"/>
      <c r="AE83" s="1"/>
      <c r="AF83">
        <f>COUNTIF(Лист2!A:A,Лист1!R83)</f>
        <v>0</v>
      </c>
      <c r="AG83" s="5"/>
      <c r="AH83" s="8"/>
      <c r="AI83" s="6"/>
      <c r="AJ83" s="4"/>
      <c r="AK83" s="6"/>
      <c r="AL83" s="7"/>
    </row>
    <row r="84" spans="1:38" ht="41.65">
      <c r="A84" s="110">
        <v>83</v>
      </c>
      <c r="B84" s="131" t="s">
        <v>128</v>
      </c>
      <c r="C84" s="131">
        <v>3121185915</v>
      </c>
      <c r="D84" s="131">
        <v>312101001</v>
      </c>
      <c r="E84" s="131" t="s">
        <v>129</v>
      </c>
      <c r="F84" s="131" t="s">
        <v>93</v>
      </c>
      <c r="G84" s="132">
        <v>45361</v>
      </c>
      <c r="H84" s="133">
        <v>102806</v>
      </c>
      <c r="I84" s="132" t="s">
        <v>130</v>
      </c>
      <c r="J84" s="131" t="s">
        <v>98</v>
      </c>
      <c r="K84" s="131" t="s">
        <v>131</v>
      </c>
      <c r="L84" s="131" t="s">
        <v>76</v>
      </c>
      <c r="M84" s="131" t="s">
        <v>76</v>
      </c>
      <c r="N84" s="132">
        <v>45414</v>
      </c>
      <c r="O84" s="131" t="s">
        <v>643</v>
      </c>
      <c r="P84" s="131" t="s">
        <v>83</v>
      </c>
      <c r="Q84" s="131" t="s">
        <v>132</v>
      </c>
      <c r="R84" s="131" t="s">
        <v>30</v>
      </c>
      <c r="S84" s="131" t="s">
        <v>96</v>
      </c>
      <c r="T84" s="131" t="s">
        <v>76</v>
      </c>
      <c r="U84" s="131" t="s">
        <v>76</v>
      </c>
      <c r="V84" s="133">
        <v>136456</v>
      </c>
      <c r="W84" s="131">
        <v>3</v>
      </c>
      <c r="X84" s="131" t="s">
        <v>76</v>
      </c>
      <c r="Y84" s="131" t="s">
        <v>76</v>
      </c>
      <c r="Z84" s="131">
        <v>3145423</v>
      </c>
      <c r="AA84" s="112"/>
      <c r="AB84" s="4"/>
      <c r="AD84" s="1"/>
      <c r="AE84" s="1"/>
      <c r="AF84">
        <f>COUNTIF(Лист2!A:A,Лист1!R84)</f>
        <v>0</v>
      </c>
      <c r="AG84" s="5"/>
      <c r="AH84" s="8"/>
      <c r="AI84" s="6"/>
      <c r="AJ84" s="4"/>
      <c r="AK84" s="6"/>
      <c r="AL84" s="7"/>
    </row>
    <row r="85" spans="1:38" ht="41.65">
      <c r="A85" s="110">
        <v>84</v>
      </c>
      <c r="B85" s="131" t="s">
        <v>222</v>
      </c>
      <c r="C85" s="131">
        <v>3123328816</v>
      </c>
      <c r="D85" s="131">
        <v>310201001</v>
      </c>
      <c r="E85" s="131" t="s">
        <v>223</v>
      </c>
      <c r="F85" s="131" t="s">
        <v>93</v>
      </c>
      <c r="G85" s="132">
        <v>45376</v>
      </c>
      <c r="H85" s="133">
        <v>167073</v>
      </c>
      <c r="I85" s="132" t="s">
        <v>224</v>
      </c>
      <c r="J85" s="131" t="s">
        <v>225</v>
      </c>
      <c r="K85" s="131" t="s">
        <v>226</v>
      </c>
      <c r="L85" s="131" t="s">
        <v>76</v>
      </c>
      <c r="M85" s="131" t="s">
        <v>76</v>
      </c>
      <c r="N85" s="132">
        <v>45414</v>
      </c>
      <c r="O85" s="131" t="s">
        <v>644</v>
      </c>
      <c r="P85" s="131" t="s">
        <v>83</v>
      </c>
      <c r="Q85" s="131" t="s">
        <v>227</v>
      </c>
      <c r="R85" s="131" t="s">
        <v>30</v>
      </c>
      <c r="S85" s="131" t="s">
        <v>96</v>
      </c>
      <c r="T85" s="131" t="s">
        <v>76</v>
      </c>
      <c r="U85" s="131" t="s">
        <v>76</v>
      </c>
      <c r="V85" s="133">
        <v>281103</v>
      </c>
      <c r="W85" s="131">
        <v>2</v>
      </c>
      <c r="X85" s="131" t="s">
        <v>76</v>
      </c>
      <c r="Y85" s="131" t="s">
        <v>76</v>
      </c>
      <c r="Z85" s="131">
        <v>3140405</v>
      </c>
      <c r="AA85" s="112"/>
      <c r="AB85" s="4"/>
      <c r="AD85" s="1"/>
      <c r="AE85" s="1"/>
      <c r="AF85">
        <f>COUNTIF(Лист2!A:A,Лист1!R85)</f>
        <v>0</v>
      </c>
      <c r="AG85" s="5"/>
      <c r="AH85" s="8"/>
      <c r="AI85" s="6"/>
      <c r="AJ85" s="4"/>
      <c r="AK85" s="6"/>
      <c r="AL85" s="7"/>
    </row>
    <row r="86" spans="1:38" ht="41.65">
      <c r="A86" s="110">
        <v>85</v>
      </c>
      <c r="B86" s="131" t="s">
        <v>222</v>
      </c>
      <c r="C86" s="131">
        <v>3123328816</v>
      </c>
      <c r="D86" s="131">
        <v>310201001</v>
      </c>
      <c r="E86" s="131" t="s">
        <v>223</v>
      </c>
      <c r="F86" s="131" t="s">
        <v>93</v>
      </c>
      <c r="G86" s="132">
        <v>45376</v>
      </c>
      <c r="H86" s="133">
        <v>167073</v>
      </c>
      <c r="I86" s="132" t="s">
        <v>228</v>
      </c>
      <c r="J86" s="131" t="s">
        <v>225</v>
      </c>
      <c r="K86" s="131" t="s">
        <v>226</v>
      </c>
      <c r="L86" s="131" t="s">
        <v>76</v>
      </c>
      <c r="M86" s="131" t="s">
        <v>76</v>
      </c>
      <c r="N86" s="132">
        <v>45414</v>
      </c>
      <c r="O86" s="131" t="s">
        <v>644</v>
      </c>
      <c r="P86" s="131" t="s">
        <v>83</v>
      </c>
      <c r="Q86" s="131" t="s">
        <v>227</v>
      </c>
      <c r="R86" s="131" t="s">
        <v>30</v>
      </c>
      <c r="S86" s="131" t="s">
        <v>96</v>
      </c>
      <c r="T86" s="131" t="s">
        <v>76</v>
      </c>
      <c r="U86" s="131" t="s">
        <v>76</v>
      </c>
      <c r="V86" s="133">
        <v>281103</v>
      </c>
      <c r="W86" s="131">
        <v>2</v>
      </c>
      <c r="X86" s="131" t="s">
        <v>76</v>
      </c>
      <c r="Y86" s="131" t="s">
        <v>76</v>
      </c>
      <c r="Z86" s="131">
        <v>3145691</v>
      </c>
      <c r="AA86" s="112"/>
      <c r="AB86" s="4"/>
      <c r="AD86" s="1"/>
      <c r="AE86" s="1"/>
      <c r="AF86">
        <f>COUNTIF(Лист2!A:A,Лист1!R86)</f>
        <v>0</v>
      </c>
      <c r="AG86" s="5"/>
      <c r="AH86" s="8"/>
      <c r="AI86" s="6"/>
      <c r="AJ86" s="4"/>
      <c r="AK86" s="6"/>
      <c r="AL86" s="7"/>
    </row>
    <row r="87" spans="1:38" ht="27.75">
      <c r="A87" s="110">
        <v>86</v>
      </c>
      <c r="B87" s="131" t="s">
        <v>122</v>
      </c>
      <c r="C87" s="131">
        <v>3123049805</v>
      </c>
      <c r="D87" s="131">
        <v>312101001</v>
      </c>
      <c r="E87" s="131" t="s">
        <v>123</v>
      </c>
      <c r="F87" s="131" t="s">
        <v>93</v>
      </c>
      <c r="G87" s="132">
        <v>45351</v>
      </c>
      <c r="H87" s="133">
        <v>150265</v>
      </c>
      <c r="I87" s="132" t="s">
        <v>124</v>
      </c>
      <c r="J87" s="131" t="s">
        <v>125</v>
      </c>
      <c r="K87" s="131" t="s">
        <v>126</v>
      </c>
      <c r="L87" s="131" t="s">
        <v>76</v>
      </c>
      <c r="M87" s="131" t="s">
        <v>76</v>
      </c>
      <c r="N87" s="132">
        <v>45414</v>
      </c>
      <c r="O87" s="131" t="s">
        <v>645</v>
      </c>
      <c r="P87" s="131" t="s">
        <v>83</v>
      </c>
      <c r="Q87" s="131" t="s">
        <v>127</v>
      </c>
      <c r="R87" s="131" t="s">
        <v>30</v>
      </c>
      <c r="S87" s="131" t="s">
        <v>96</v>
      </c>
      <c r="T87" s="131" t="s">
        <v>76</v>
      </c>
      <c r="U87" s="131" t="s">
        <v>76</v>
      </c>
      <c r="V87" s="133">
        <v>143485.35</v>
      </c>
      <c r="W87" s="131">
        <v>5</v>
      </c>
      <c r="X87" s="131" t="s">
        <v>76</v>
      </c>
      <c r="Y87" s="131" t="s">
        <v>76</v>
      </c>
      <c r="Z87" s="131">
        <v>3140109</v>
      </c>
      <c r="AA87" s="112"/>
      <c r="AB87" s="4"/>
      <c r="AD87" s="1"/>
      <c r="AE87" s="1"/>
      <c r="AF87">
        <f>COUNTIF(Лист2!A:A,Лист1!R87)</f>
        <v>0</v>
      </c>
      <c r="AG87" s="5"/>
      <c r="AH87" s="8"/>
      <c r="AI87" s="6"/>
      <c r="AJ87" s="4"/>
      <c r="AK87" s="6"/>
      <c r="AL87" s="7"/>
    </row>
    <row r="88" spans="1:38" ht="41.65">
      <c r="A88" s="110">
        <v>87</v>
      </c>
      <c r="B88" s="131" t="s">
        <v>117</v>
      </c>
      <c r="C88" s="131">
        <v>3123038585</v>
      </c>
      <c r="D88" s="131">
        <v>312301001</v>
      </c>
      <c r="E88" s="131" t="s">
        <v>118</v>
      </c>
      <c r="F88" s="131" t="s">
        <v>93</v>
      </c>
      <c r="G88" s="132">
        <v>45361</v>
      </c>
      <c r="H88" s="133">
        <v>47967</v>
      </c>
      <c r="I88" s="132" t="s">
        <v>119</v>
      </c>
      <c r="J88" s="131" t="s">
        <v>98</v>
      </c>
      <c r="K88" s="131" t="s">
        <v>120</v>
      </c>
      <c r="L88" s="131" t="s">
        <v>76</v>
      </c>
      <c r="M88" s="131" t="s">
        <v>76</v>
      </c>
      <c r="N88" s="132">
        <v>45414</v>
      </c>
      <c r="O88" s="131" t="s">
        <v>646</v>
      </c>
      <c r="P88" s="131" t="s">
        <v>83</v>
      </c>
      <c r="Q88" s="131" t="s">
        <v>121</v>
      </c>
      <c r="R88" s="131" t="s">
        <v>30</v>
      </c>
      <c r="S88" s="131" t="s">
        <v>96</v>
      </c>
      <c r="T88" s="131" t="s">
        <v>76</v>
      </c>
      <c r="U88" s="131" t="s">
        <v>76</v>
      </c>
      <c r="V88" s="133">
        <v>63961</v>
      </c>
      <c r="W88" s="131">
        <v>3</v>
      </c>
      <c r="X88" s="131" t="s">
        <v>76</v>
      </c>
      <c r="Y88" s="131" t="s">
        <v>76</v>
      </c>
      <c r="Z88" s="131">
        <v>3145276</v>
      </c>
      <c r="AA88" s="112"/>
      <c r="AB88" s="4"/>
      <c r="AD88" s="1"/>
      <c r="AE88" s="1"/>
      <c r="AF88">
        <f>COUNTIF(Лист2!A:A,Лист1!R88)</f>
        <v>0</v>
      </c>
      <c r="AG88" s="5"/>
      <c r="AH88" s="8"/>
      <c r="AI88" s="6"/>
      <c r="AJ88" s="4"/>
      <c r="AK88" s="6"/>
      <c r="AL88" s="7"/>
    </row>
    <row r="89" spans="1:38" ht="41.65">
      <c r="A89" s="110">
        <v>88</v>
      </c>
      <c r="B89" s="131" t="s">
        <v>233</v>
      </c>
      <c r="C89" s="131">
        <v>3121009645</v>
      </c>
      <c r="D89" s="131">
        <v>312101001</v>
      </c>
      <c r="E89" s="131" t="s">
        <v>234</v>
      </c>
      <c r="F89" s="131" t="s">
        <v>93</v>
      </c>
      <c r="G89" s="132">
        <v>45392</v>
      </c>
      <c r="H89" s="133">
        <v>42852</v>
      </c>
      <c r="I89" s="132" t="s">
        <v>235</v>
      </c>
      <c r="J89" s="131" t="s">
        <v>98</v>
      </c>
      <c r="K89" s="131" t="s">
        <v>236</v>
      </c>
      <c r="L89" s="131" t="s">
        <v>76</v>
      </c>
      <c r="M89" s="131" t="s">
        <v>76</v>
      </c>
      <c r="N89" s="132">
        <v>45414</v>
      </c>
      <c r="O89" s="131" t="s">
        <v>647</v>
      </c>
      <c r="P89" s="131" t="s">
        <v>83</v>
      </c>
      <c r="Q89" s="131" t="s">
        <v>237</v>
      </c>
      <c r="R89" s="131" t="s">
        <v>30</v>
      </c>
      <c r="S89" s="131" t="s">
        <v>96</v>
      </c>
      <c r="T89" s="131" t="s">
        <v>76</v>
      </c>
      <c r="U89" s="131" t="s">
        <v>76</v>
      </c>
      <c r="V89" s="133">
        <v>225443.51</v>
      </c>
      <c r="W89" s="131">
        <v>1</v>
      </c>
      <c r="X89" s="131" t="s">
        <v>76</v>
      </c>
      <c r="Y89" s="131" t="s">
        <v>76</v>
      </c>
      <c r="Z89" s="131">
        <v>3140033</v>
      </c>
      <c r="AA89" s="112"/>
      <c r="AB89" s="4"/>
      <c r="AD89" s="1"/>
      <c r="AE89" s="1"/>
      <c r="AF89">
        <f>COUNTIF(Лист2!A:A,Лист1!R89)</f>
        <v>0</v>
      </c>
      <c r="AG89" s="5"/>
      <c r="AH89" s="8"/>
      <c r="AI89" s="6"/>
      <c r="AJ89" s="4"/>
      <c r="AK89" s="6"/>
      <c r="AL89" s="7"/>
    </row>
    <row r="90" spans="1:38" ht="41.65">
      <c r="A90" s="110">
        <v>89</v>
      </c>
      <c r="B90" s="131" t="s">
        <v>216</v>
      </c>
      <c r="C90" s="131">
        <v>312100790304</v>
      </c>
      <c r="D90" s="131" t="s">
        <v>76</v>
      </c>
      <c r="E90" s="131" t="s">
        <v>217</v>
      </c>
      <c r="F90" s="131" t="s">
        <v>93</v>
      </c>
      <c r="G90" s="132">
        <v>45392</v>
      </c>
      <c r="H90" s="133">
        <v>5933</v>
      </c>
      <c r="I90" s="132" t="s">
        <v>218</v>
      </c>
      <c r="J90" s="131" t="s">
        <v>219</v>
      </c>
      <c r="K90" s="131" t="s">
        <v>220</v>
      </c>
      <c r="L90" s="131" t="s">
        <v>76</v>
      </c>
      <c r="M90" s="131" t="s">
        <v>76</v>
      </c>
      <c r="N90" s="132">
        <v>45414</v>
      </c>
      <c r="O90" s="131" t="s">
        <v>648</v>
      </c>
      <c r="P90" s="131" t="s">
        <v>83</v>
      </c>
      <c r="Q90" s="131" t="s">
        <v>221</v>
      </c>
      <c r="R90" s="131" t="s">
        <v>30</v>
      </c>
      <c r="S90" s="131" t="s">
        <v>96</v>
      </c>
      <c r="T90" s="131" t="s">
        <v>76</v>
      </c>
      <c r="U90" s="131" t="s">
        <v>76</v>
      </c>
      <c r="V90" s="133">
        <v>201471</v>
      </c>
      <c r="W90" s="131">
        <v>1</v>
      </c>
      <c r="X90" s="131" t="s">
        <v>76</v>
      </c>
      <c r="Y90" s="131" t="s">
        <v>76</v>
      </c>
      <c r="Z90" s="131">
        <v>3140905</v>
      </c>
      <c r="AA90" s="112"/>
      <c r="AB90" s="4"/>
      <c r="AF90">
        <f>COUNTIF(Лист2!A:A,Лист1!R90)</f>
        <v>0</v>
      </c>
    </row>
    <row r="91" spans="1:38" ht="41.65">
      <c r="A91" s="110">
        <v>90</v>
      </c>
      <c r="B91" s="131" t="s">
        <v>110</v>
      </c>
      <c r="C91" s="131">
        <v>3121181283</v>
      </c>
      <c r="D91" s="131">
        <v>312301001</v>
      </c>
      <c r="E91" s="131" t="s">
        <v>111</v>
      </c>
      <c r="F91" s="131" t="s">
        <v>93</v>
      </c>
      <c r="G91" s="132">
        <v>45392</v>
      </c>
      <c r="H91" s="133">
        <v>18084</v>
      </c>
      <c r="I91" s="132" t="s">
        <v>112</v>
      </c>
      <c r="J91" s="131" t="s">
        <v>101</v>
      </c>
      <c r="K91" s="131" t="s">
        <v>113</v>
      </c>
      <c r="L91" s="131" t="s">
        <v>76</v>
      </c>
      <c r="M91" s="131" t="s">
        <v>76</v>
      </c>
      <c r="N91" s="132">
        <v>45414</v>
      </c>
      <c r="O91" s="131" t="s">
        <v>649</v>
      </c>
      <c r="P91" s="131" t="s">
        <v>83</v>
      </c>
      <c r="Q91" s="131" t="s">
        <v>114</v>
      </c>
      <c r="R91" s="131" t="s">
        <v>30</v>
      </c>
      <c r="S91" s="131" t="s">
        <v>96</v>
      </c>
      <c r="T91" s="131" t="s">
        <v>76</v>
      </c>
      <c r="U91" s="131" t="s">
        <v>76</v>
      </c>
      <c r="V91" s="133">
        <v>105853</v>
      </c>
      <c r="W91" s="131">
        <v>1</v>
      </c>
      <c r="X91" s="131" t="s">
        <v>76</v>
      </c>
      <c r="Y91" s="131" t="s">
        <v>76</v>
      </c>
      <c r="Z91" s="131">
        <v>3144928</v>
      </c>
      <c r="AA91" s="112"/>
      <c r="AB91" s="4"/>
      <c r="AF91">
        <f>COUNTIF(Лист2!A:A,Лист1!R91)</f>
        <v>0</v>
      </c>
    </row>
    <row r="92" spans="1:38" ht="41.65">
      <c r="A92" s="110">
        <v>91</v>
      </c>
      <c r="B92" s="131" t="s">
        <v>190</v>
      </c>
      <c r="C92" s="131">
        <v>890409725855</v>
      </c>
      <c r="D92" s="131" t="s">
        <v>76</v>
      </c>
      <c r="E92" s="131" t="s">
        <v>191</v>
      </c>
      <c r="F92" s="131" t="s">
        <v>93</v>
      </c>
      <c r="G92" s="132">
        <v>45376</v>
      </c>
      <c r="H92" s="133">
        <v>13518</v>
      </c>
      <c r="I92" s="132" t="s">
        <v>192</v>
      </c>
      <c r="J92" s="131" t="s">
        <v>94</v>
      </c>
      <c r="K92" s="131" t="s">
        <v>193</v>
      </c>
      <c r="L92" s="131" t="s">
        <v>76</v>
      </c>
      <c r="M92" s="131" t="s">
        <v>76</v>
      </c>
      <c r="N92" s="132">
        <v>45414</v>
      </c>
      <c r="O92" s="131" t="s">
        <v>650</v>
      </c>
      <c r="P92" s="131" t="s">
        <v>100</v>
      </c>
      <c r="Q92" s="131" t="s">
        <v>133</v>
      </c>
      <c r="R92" s="131" t="s">
        <v>30</v>
      </c>
      <c r="S92" s="131" t="s">
        <v>81</v>
      </c>
      <c r="T92" s="131" t="s">
        <v>76</v>
      </c>
      <c r="U92" s="131" t="s">
        <v>76</v>
      </c>
      <c r="V92" s="133">
        <v>21701.51</v>
      </c>
      <c r="W92" s="131">
        <v>2</v>
      </c>
      <c r="X92" s="131" t="s">
        <v>76</v>
      </c>
      <c r="Y92" s="131" t="s">
        <v>76</v>
      </c>
      <c r="Z92" s="131">
        <v>3145408</v>
      </c>
      <c r="AA92" s="112"/>
      <c r="AB92" s="4"/>
      <c r="AF92">
        <f>COUNTIF(Лист2!A:A,Лист1!R92)</f>
        <v>0</v>
      </c>
    </row>
    <row r="93" spans="1:38" ht="55.5">
      <c r="A93" s="110">
        <v>92</v>
      </c>
      <c r="B93" s="131" t="s">
        <v>651</v>
      </c>
      <c r="C93" s="131">
        <v>3121009638</v>
      </c>
      <c r="D93" s="131">
        <v>312101001</v>
      </c>
      <c r="E93" s="131" t="s">
        <v>652</v>
      </c>
      <c r="F93" s="131" t="s">
        <v>93</v>
      </c>
      <c r="G93" s="132">
        <v>45392</v>
      </c>
      <c r="H93" s="133">
        <v>13483</v>
      </c>
      <c r="I93" s="132" t="s">
        <v>653</v>
      </c>
      <c r="J93" s="131" t="s">
        <v>654</v>
      </c>
      <c r="K93" s="131" t="s">
        <v>655</v>
      </c>
      <c r="L93" s="131" t="s">
        <v>76</v>
      </c>
      <c r="M93" s="131" t="s">
        <v>76</v>
      </c>
      <c r="N93" s="132">
        <v>45414</v>
      </c>
      <c r="O93" s="131" t="s">
        <v>656</v>
      </c>
      <c r="P93" s="131" t="s">
        <v>83</v>
      </c>
      <c r="Q93" s="131" t="s">
        <v>657</v>
      </c>
      <c r="R93" s="131" t="s">
        <v>30</v>
      </c>
      <c r="S93" s="131" t="s">
        <v>96</v>
      </c>
      <c r="T93" s="131" t="s">
        <v>76</v>
      </c>
      <c r="U93" s="131" t="s">
        <v>76</v>
      </c>
      <c r="V93" s="133">
        <v>150321.20000000001</v>
      </c>
      <c r="W93" s="131">
        <v>1</v>
      </c>
      <c r="X93" s="131" t="s">
        <v>76</v>
      </c>
      <c r="Y93" s="131" t="s">
        <v>76</v>
      </c>
      <c r="Z93" s="131">
        <v>3145798</v>
      </c>
      <c r="AA93" s="112"/>
      <c r="AF93">
        <f>COUNTIF(Лист2!A:A,Лист1!R93)</f>
        <v>0</v>
      </c>
    </row>
    <row r="94" spans="1:38" ht="27.75">
      <c r="A94" s="110">
        <v>93</v>
      </c>
      <c r="B94" s="131" t="s">
        <v>248</v>
      </c>
      <c r="C94" s="131">
        <v>312301238728</v>
      </c>
      <c r="D94" s="131" t="s">
        <v>76</v>
      </c>
      <c r="E94" s="131" t="s">
        <v>249</v>
      </c>
      <c r="F94" s="131" t="s">
        <v>93</v>
      </c>
      <c r="G94" s="132">
        <v>45376</v>
      </c>
      <c r="H94" s="133">
        <v>5613</v>
      </c>
      <c r="I94" s="132" t="s">
        <v>119</v>
      </c>
      <c r="J94" s="131" t="s">
        <v>98</v>
      </c>
      <c r="K94" s="131" t="s">
        <v>120</v>
      </c>
      <c r="L94" s="131" t="s">
        <v>76</v>
      </c>
      <c r="M94" s="131" t="s">
        <v>76</v>
      </c>
      <c r="N94" s="132">
        <v>45414</v>
      </c>
      <c r="O94" s="131" t="s">
        <v>76</v>
      </c>
      <c r="P94" s="131" t="s">
        <v>80</v>
      </c>
      <c r="Q94" s="131">
        <v>89803877603</v>
      </c>
      <c r="R94" s="131" t="s">
        <v>30</v>
      </c>
      <c r="S94" s="131" t="s">
        <v>96</v>
      </c>
      <c r="T94" s="131" t="s">
        <v>76</v>
      </c>
      <c r="U94" s="131" t="s">
        <v>76</v>
      </c>
      <c r="V94" s="133">
        <v>9291</v>
      </c>
      <c r="W94" s="131">
        <v>2</v>
      </c>
      <c r="X94" s="131" t="s">
        <v>76</v>
      </c>
      <c r="Y94" s="131" t="s">
        <v>76</v>
      </c>
      <c r="Z94" s="131">
        <v>3145419</v>
      </c>
      <c r="AA94" s="112"/>
      <c r="AF94">
        <f>COUNTIF(Лист2!A:A,Лист1!R94)</f>
        <v>0</v>
      </c>
    </row>
    <row r="95" spans="1:38" ht="41.65">
      <c r="A95" s="110">
        <v>94</v>
      </c>
      <c r="B95" s="131" t="s">
        <v>229</v>
      </c>
      <c r="C95" s="131">
        <v>312101016870</v>
      </c>
      <c r="D95" s="131" t="s">
        <v>76</v>
      </c>
      <c r="E95" s="131" t="s">
        <v>230</v>
      </c>
      <c r="F95" s="131" t="s">
        <v>93</v>
      </c>
      <c r="G95" s="132">
        <v>45392</v>
      </c>
      <c r="H95" s="133">
        <v>4111</v>
      </c>
      <c r="I95" s="132" t="s">
        <v>231</v>
      </c>
      <c r="J95" s="131" t="s">
        <v>195</v>
      </c>
      <c r="K95" s="131" t="s">
        <v>232</v>
      </c>
      <c r="L95" s="131" t="s">
        <v>76</v>
      </c>
      <c r="M95" s="131" t="s">
        <v>76</v>
      </c>
      <c r="N95" s="132">
        <v>45414</v>
      </c>
      <c r="O95" s="131" t="s">
        <v>76</v>
      </c>
      <c r="P95" s="131" t="s">
        <v>80</v>
      </c>
      <c r="Q95" s="131">
        <v>89107413484</v>
      </c>
      <c r="R95" s="131" t="s">
        <v>30</v>
      </c>
      <c r="S95" s="131" t="s">
        <v>96</v>
      </c>
      <c r="T95" s="131" t="s">
        <v>76</v>
      </c>
      <c r="U95" s="131" t="s">
        <v>76</v>
      </c>
      <c r="V95" s="133">
        <v>16135.1</v>
      </c>
      <c r="W95" s="131">
        <v>1</v>
      </c>
      <c r="X95" s="131" t="s">
        <v>76</v>
      </c>
      <c r="Y95" s="131" t="s">
        <v>76</v>
      </c>
      <c r="Z95" s="131">
        <v>3142405</v>
      </c>
      <c r="AA95" s="112"/>
      <c r="AF95">
        <f>COUNTIF(Лист2!A:A,Лист1!R95)</f>
        <v>0</v>
      </c>
    </row>
    <row r="96" spans="1:38" ht="27.75">
      <c r="A96" s="110">
        <v>95</v>
      </c>
      <c r="B96" s="131" t="s">
        <v>238</v>
      </c>
      <c r="C96" s="131">
        <v>312326170020</v>
      </c>
      <c r="D96" s="131" t="s">
        <v>76</v>
      </c>
      <c r="E96" s="131" t="s">
        <v>239</v>
      </c>
      <c r="F96" s="131" t="s">
        <v>93</v>
      </c>
      <c r="G96" s="132">
        <v>45361</v>
      </c>
      <c r="H96" s="133">
        <v>2206</v>
      </c>
      <c r="I96" s="132" t="s">
        <v>240</v>
      </c>
      <c r="J96" s="131" t="s">
        <v>241</v>
      </c>
      <c r="K96" s="131" t="s">
        <v>242</v>
      </c>
      <c r="L96" s="131" t="s">
        <v>76</v>
      </c>
      <c r="M96" s="131" t="s">
        <v>76</v>
      </c>
      <c r="N96" s="132">
        <v>45414</v>
      </c>
      <c r="O96" s="131" t="s">
        <v>76</v>
      </c>
      <c r="P96" s="131" t="s">
        <v>80</v>
      </c>
      <c r="Q96" s="131">
        <v>89155752727</v>
      </c>
      <c r="R96" s="131" t="s">
        <v>30</v>
      </c>
      <c r="S96" s="131" t="s">
        <v>96</v>
      </c>
      <c r="T96" s="131" t="s">
        <v>76</v>
      </c>
      <c r="U96" s="131" t="s">
        <v>76</v>
      </c>
      <c r="V96" s="133">
        <v>2256.4299999999998</v>
      </c>
      <c r="W96" s="131">
        <v>3</v>
      </c>
      <c r="X96" s="131" t="s">
        <v>76</v>
      </c>
      <c r="Y96" s="131" t="s">
        <v>76</v>
      </c>
      <c r="Z96" s="131">
        <v>3145720</v>
      </c>
      <c r="AA96" s="112"/>
      <c r="AF96">
        <f>COUNTIF(Лист2!A:A,Лист1!R96)</f>
        <v>0</v>
      </c>
    </row>
    <row r="97" spans="1:32" ht="17.649999999999999">
      <c r="A97" s="10"/>
      <c r="B97" s="94"/>
      <c r="C97" s="94"/>
      <c r="D97" s="94"/>
      <c r="E97" s="94"/>
      <c r="F97" s="94"/>
      <c r="G97" s="95"/>
      <c r="H97" s="94"/>
      <c r="I97" s="20"/>
      <c r="J97" s="94"/>
      <c r="K97" s="94"/>
      <c r="L97" s="14"/>
      <c r="M97" s="14"/>
      <c r="N97" s="16"/>
      <c r="O97" s="14"/>
      <c r="P97" s="14"/>
      <c r="Q97" s="33"/>
      <c r="R97" s="27"/>
      <c r="S97" s="27"/>
      <c r="T97" s="27"/>
      <c r="U97" s="27"/>
      <c r="V97" s="38"/>
      <c r="W97" s="27"/>
      <c r="X97" s="27"/>
      <c r="Y97" s="14"/>
      <c r="Z97" s="14"/>
      <c r="AA97" s="29"/>
      <c r="AF97">
        <f>COUNTIF(Лист2!A:A,Лист1!R97)</f>
        <v>0</v>
      </c>
    </row>
    <row r="98" spans="1:32" ht="17.649999999999999">
      <c r="A98" s="10"/>
      <c r="B98" s="94"/>
      <c r="C98" s="94"/>
      <c r="D98" s="94"/>
      <c r="E98" s="94"/>
      <c r="F98" s="94"/>
      <c r="G98" s="95"/>
      <c r="H98" s="94"/>
      <c r="I98" s="20"/>
      <c r="J98" s="94"/>
      <c r="K98" s="94"/>
      <c r="L98" s="14"/>
      <c r="M98" s="14"/>
      <c r="N98" s="16"/>
      <c r="O98" s="14"/>
      <c r="P98" s="14"/>
      <c r="Q98" s="33"/>
      <c r="R98" s="27"/>
      <c r="S98" s="27"/>
      <c r="T98" s="27"/>
      <c r="U98" s="27"/>
      <c r="V98" s="38"/>
      <c r="W98" s="27"/>
      <c r="X98" s="27"/>
      <c r="Y98" s="14"/>
      <c r="Z98" s="14"/>
      <c r="AA98" s="29"/>
      <c r="AF98">
        <f>COUNTIF(Лист2!A:A,Лист1!R98)</f>
        <v>0</v>
      </c>
    </row>
    <row r="99" spans="1:32" ht="17.649999999999999">
      <c r="A99" s="10"/>
      <c r="B99" s="94"/>
      <c r="C99" s="94"/>
      <c r="D99" s="94"/>
      <c r="E99" s="94"/>
      <c r="F99" s="94"/>
      <c r="G99" s="95"/>
      <c r="H99" s="94"/>
      <c r="I99" s="20"/>
      <c r="J99" s="94"/>
      <c r="K99" s="94"/>
      <c r="L99" s="14"/>
      <c r="M99" s="14"/>
      <c r="N99" s="16"/>
      <c r="O99" s="14"/>
      <c r="P99" s="14"/>
      <c r="Q99" s="33"/>
      <c r="R99" s="27"/>
      <c r="S99" s="27"/>
      <c r="T99" s="27"/>
      <c r="U99" s="27"/>
      <c r="V99" s="38"/>
      <c r="W99" s="27"/>
      <c r="X99" s="27"/>
      <c r="Y99" s="14"/>
      <c r="Z99" s="14"/>
      <c r="AA99" s="29"/>
      <c r="AF99">
        <f>COUNTIF(Лист2!A:A,Лист1!R99)</f>
        <v>0</v>
      </c>
    </row>
    <row r="100" spans="1:32" ht="17.649999999999999">
      <c r="A100" s="10"/>
      <c r="B100" s="18"/>
      <c r="C100" s="18"/>
      <c r="D100" s="18"/>
      <c r="E100" s="18"/>
      <c r="F100" s="18"/>
      <c r="G100" s="30"/>
      <c r="H100" s="31"/>
      <c r="I100" s="30"/>
      <c r="J100" s="18"/>
      <c r="K100" s="18"/>
      <c r="L100" s="18"/>
      <c r="M100" s="18"/>
      <c r="N100" s="30"/>
      <c r="O100" s="18"/>
      <c r="P100" s="18"/>
      <c r="Q100" s="18"/>
      <c r="R100" s="18"/>
      <c r="S100" s="18"/>
      <c r="T100" s="18"/>
      <c r="U100" s="18"/>
      <c r="V100" s="31"/>
      <c r="W100" s="18"/>
      <c r="X100" s="18"/>
      <c r="Y100" s="14"/>
      <c r="Z100" s="14"/>
      <c r="AA100" s="29"/>
      <c r="AF100">
        <f>COUNTIF(Лист2!A:A,Лист1!R100)</f>
        <v>0</v>
      </c>
    </row>
    <row r="101" spans="1:32" ht="17.649999999999999">
      <c r="A101" s="10"/>
      <c r="B101" s="18"/>
      <c r="C101" s="18"/>
      <c r="D101" s="18"/>
      <c r="E101" s="18"/>
      <c r="F101" s="18"/>
      <c r="G101" s="30"/>
      <c r="H101" s="31"/>
      <c r="I101" s="30"/>
      <c r="J101" s="18"/>
      <c r="K101" s="18"/>
      <c r="L101" s="18"/>
      <c r="M101" s="18"/>
      <c r="N101" s="30"/>
      <c r="O101" s="18"/>
      <c r="P101" s="18"/>
      <c r="Q101" s="18"/>
      <c r="R101" s="18"/>
      <c r="S101" s="18"/>
      <c r="T101" s="18"/>
      <c r="U101" s="18"/>
      <c r="V101" s="31"/>
      <c r="W101" s="18"/>
      <c r="X101" s="18"/>
      <c r="Y101" s="14"/>
      <c r="Z101" s="14"/>
      <c r="AA101" s="29"/>
      <c r="AF101">
        <f>COUNTIF(Лист2!A:A,Лист1!R101)</f>
        <v>0</v>
      </c>
    </row>
    <row r="102" spans="1:32" ht="17.649999999999999">
      <c r="A102" s="10"/>
      <c r="B102" s="18"/>
      <c r="C102" s="18"/>
      <c r="D102" s="18"/>
      <c r="E102" s="18"/>
      <c r="F102" s="18"/>
      <c r="G102" s="30"/>
      <c r="H102" s="31"/>
      <c r="I102" s="30"/>
      <c r="J102" s="18"/>
      <c r="K102" s="18"/>
      <c r="L102" s="18"/>
      <c r="M102" s="18"/>
      <c r="N102" s="30"/>
      <c r="O102" s="18"/>
      <c r="P102" s="18"/>
      <c r="Q102" s="18"/>
      <c r="R102" s="18"/>
      <c r="S102" s="18"/>
      <c r="T102" s="18"/>
      <c r="U102" s="18"/>
      <c r="V102" s="31"/>
      <c r="W102" s="18"/>
      <c r="X102" s="18"/>
      <c r="Y102" s="14"/>
      <c r="Z102" s="14"/>
      <c r="AA102" s="29"/>
      <c r="AF102">
        <f>COUNTIF(Лист2!A:A,Лист1!R102)</f>
        <v>0</v>
      </c>
    </row>
    <row r="103" spans="1:32" ht="17.649999999999999">
      <c r="A103" s="10"/>
      <c r="B103" s="18"/>
      <c r="C103" s="18"/>
      <c r="D103" s="18"/>
      <c r="E103" s="18"/>
      <c r="F103" s="18"/>
      <c r="G103" s="30"/>
      <c r="H103" s="31"/>
      <c r="I103" s="30"/>
      <c r="J103" s="18"/>
      <c r="K103" s="18"/>
      <c r="L103" s="18"/>
      <c r="M103" s="18"/>
      <c r="N103" s="30"/>
      <c r="O103" s="18"/>
      <c r="P103" s="18"/>
      <c r="Q103" s="18"/>
      <c r="R103" s="18"/>
      <c r="S103" s="18"/>
      <c r="T103" s="18"/>
      <c r="U103" s="18"/>
      <c r="V103" s="31"/>
      <c r="W103" s="18"/>
      <c r="X103" s="18"/>
      <c r="Y103" s="14"/>
      <c r="Z103" s="14"/>
      <c r="AA103" s="29"/>
      <c r="AF103">
        <f>COUNTIF(Лист2!A:A,Лист1!R103)</f>
        <v>0</v>
      </c>
    </row>
    <row r="104" spans="1:32" ht="17.649999999999999">
      <c r="A104" s="10"/>
      <c r="B104" s="18"/>
      <c r="C104" s="18"/>
      <c r="D104" s="18"/>
      <c r="E104" s="18"/>
      <c r="F104" s="18"/>
      <c r="G104" s="30"/>
      <c r="H104" s="31"/>
      <c r="I104" s="30"/>
      <c r="J104" s="18"/>
      <c r="K104" s="18"/>
      <c r="L104" s="18"/>
      <c r="M104" s="18"/>
      <c r="N104" s="30"/>
      <c r="O104" s="18"/>
      <c r="P104" s="18"/>
      <c r="Q104" s="18"/>
      <c r="R104" s="18"/>
      <c r="S104" s="18"/>
      <c r="T104" s="18"/>
      <c r="U104" s="18"/>
      <c r="V104" s="31"/>
      <c r="W104" s="18"/>
      <c r="X104" s="18"/>
      <c r="Y104" s="14"/>
      <c r="Z104" s="14"/>
      <c r="AA104" s="29"/>
      <c r="AF104">
        <f>COUNTIF(Лист2!A:A,Лист1!R104)</f>
        <v>0</v>
      </c>
    </row>
    <row r="105" spans="1:32" ht="17.649999999999999">
      <c r="A105" s="10"/>
      <c r="B105" s="18"/>
      <c r="C105" s="18"/>
      <c r="D105" s="18"/>
      <c r="E105" s="18"/>
      <c r="F105" s="18"/>
      <c r="G105" s="30"/>
      <c r="H105" s="31"/>
      <c r="I105" s="30"/>
      <c r="J105" s="18"/>
      <c r="K105" s="18"/>
      <c r="L105" s="18"/>
      <c r="M105" s="18"/>
      <c r="N105" s="30"/>
      <c r="O105" s="18"/>
      <c r="P105" s="18"/>
      <c r="Q105" s="18"/>
      <c r="R105" s="18"/>
      <c r="S105" s="18"/>
      <c r="T105" s="18"/>
      <c r="U105" s="18"/>
      <c r="V105" s="31"/>
      <c r="W105" s="18"/>
      <c r="X105" s="18"/>
      <c r="Y105" s="14"/>
      <c r="Z105" s="14"/>
      <c r="AA105" s="29"/>
      <c r="AF105">
        <f>COUNTIF(Лист2!A:A,Лист1!R105)</f>
        <v>0</v>
      </c>
    </row>
    <row r="106" spans="1:32" ht="17.649999999999999">
      <c r="A106" s="10"/>
      <c r="B106" s="18"/>
      <c r="C106" s="18"/>
      <c r="D106" s="18"/>
      <c r="E106" s="18"/>
      <c r="F106" s="18"/>
      <c r="G106" s="30"/>
      <c r="H106" s="31"/>
      <c r="I106" s="30"/>
      <c r="J106" s="18"/>
      <c r="K106" s="18"/>
      <c r="L106" s="18"/>
      <c r="M106" s="18"/>
      <c r="N106" s="30"/>
      <c r="O106" s="18"/>
      <c r="P106" s="18"/>
      <c r="Q106" s="18"/>
      <c r="R106" s="18"/>
      <c r="S106" s="18"/>
      <c r="T106" s="18"/>
      <c r="U106" s="18"/>
      <c r="V106" s="31"/>
      <c r="W106" s="18"/>
      <c r="X106" s="18"/>
      <c r="Y106" s="14"/>
      <c r="Z106" s="14"/>
      <c r="AA106" s="29"/>
      <c r="AF106">
        <f>COUNTIF(Лист2!A:A,Лист1!R106)</f>
        <v>0</v>
      </c>
    </row>
    <row r="107" spans="1:32" ht="17.649999999999999">
      <c r="A107" s="10"/>
      <c r="B107" s="18"/>
      <c r="C107" s="18"/>
      <c r="D107" s="18"/>
      <c r="E107" s="18"/>
      <c r="F107" s="18"/>
      <c r="G107" s="30"/>
      <c r="H107" s="31"/>
      <c r="I107" s="30"/>
      <c r="J107" s="18"/>
      <c r="K107" s="18"/>
      <c r="L107" s="18"/>
      <c r="M107" s="18"/>
      <c r="N107" s="30"/>
      <c r="O107" s="18"/>
      <c r="P107" s="18"/>
      <c r="Q107" s="18"/>
      <c r="R107" s="18"/>
      <c r="S107" s="18"/>
      <c r="T107" s="18"/>
      <c r="U107" s="18"/>
      <c r="V107" s="31"/>
      <c r="W107" s="18"/>
      <c r="X107" s="18"/>
      <c r="Y107" s="14"/>
      <c r="Z107" s="14"/>
      <c r="AA107" s="29"/>
      <c r="AF107">
        <f>COUNTIF(Лист2!A:A,Лист1!R107)</f>
        <v>0</v>
      </c>
    </row>
    <row r="108" spans="1:32" ht="17.649999999999999">
      <c r="A108" s="10"/>
      <c r="B108" s="18"/>
      <c r="C108" s="18"/>
      <c r="D108" s="18"/>
      <c r="E108" s="18"/>
      <c r="F108" s="18"/>
      <c r="G108" s="30"/>
      <c r="H108" s="31"/>
      <c r="I108" s="30"/>
      <c r="J108" s="18"/>
      <c r="K108" s="18"/>
      <c r="L108" s="18"/>
      <c r="M108" s="18"/>
      <c r="N108" s="30"/>
      <c r="O108" s="18"/>
      <c r="P108" s="18"/>
      <c r="Q108" s="18"/>
      <c r="R108" s="18"/>
      <c r="S108" s="18"/>
      <c r="T108" s="18"/>
      <c r="U108" s="18"/>
      <c r="V108" s="31"/>
      <c r="W108" s="18"/>
      <c r="X108" s="18"/>
      <c r="Y108" s="14"/>
      <c r="Z108" s="14"/>
      <c r="AA108" s="29"/>
      <c r="AF108">
        <f>COUNTIF(Лист2!A:A,Лист1!R108)</f>
        <v>0</v>
      </c>
    </row>
    <row r="109" spans="1:32" ht="17.649999999999999">
      <c r="A109" s="10"/>
      <c r="B109" s="18"/>
      <c r="C109" s="18"/>
      <c r="D109" s="18"/>
      <c r="E109" s="18"/>
      <c r="F109" s="18"/>
      <c r="G109" s="30"/>
      <c r="H109" s="31"/>
      <c r="I109" s="30"/>
      <c r="J109" s="18"/>
      <c r="K109" s="18"/>
      <c r="L109" s="18"/>
      <c r="M109" s="18"/>
      <c r="N109" s="30"/>
      <c r="O109" s="18"/>
      <c r="P109" s="18"/>
      <c r="Q109" s="18"/>
      <c r="R109" s="18"/>
      <c r="S109" s="18"/>
      <c r="T109" s="18"/>
      <c r="U109" s="18"/>
      <c r="V109" s="31"/>
      <c r="W109" s="18"/>
      <c r="X109" s="18"/>
      <c r="Y109" s="14"/>
      <c r="Z109" s="14"/>
      <c r="AA109" s="29"/>
      <c r="AF109">
        <f>COUNTIF(Лист2!A:A,Лист1!R109)</f>
        <v>0</v>
      </c>
    </row>
    <row r="110" spans="1:32" ht="17.649999999999999">
      <c r="A110" s="10"/>
      <c r="B110" s="18"/>
      <c r="C110" s="18"/>
      <c r="D110" s="18"/>
      <c r="E110" s="18"/>
      <c r="F110" s="18"/>
      <c r="G110" s="30"/>
      <c r="H110" s="31"/>
      <c r="I110" s="30"/>
      <c r="J110" s="18"/>
      <c r="K110" s="18"/>
      <c r="L110" s="18"/>
      <c r="M110" s="18"/>
      <c r="N110" s="30"/>
      <c r="O110" s="18"/>
      <c r="P110" s="18"/>
      <c r="Q110" s="18"/>
      <c r="R110" s="18"/>
      <c r="S110" s="18"/>
      <c r="T110" s="18"/>
      <c r="U110" s="18"/>
      <c r="V110" s="31"/>
      <c r="W110" s="18"/>
      <c r="X110" s="18"/>
      <c r="Y110" s="14"/>
      <c r="Z110" s="14"/>
      <c r="AA110" s="29"/>
      <c r="AF110">
        <f>COUNTIF(Лист2!A:A,Лист1!R110)</f>
        <v>0</v>
      </c>
    </row>
    <row r="111" spans="1:32" ht="17.649999999999999">
      <c r="A111" s="10"/>
      <c r="B111" s="18"/>
      <c r="C111" s="18"/>
      <c r="D111" s="18"/>
      <c r="E111" s="18"/>
      <c r="F111" s="18"/>
      <c r="G111" s="30"/>
      <c r="H111" s="31"/>
      <c r="I111" s="30"/>
      <c r="J111" s="18"/>
      <c r="K111" s="18"/>
      <c r="L111" s="18"/>
      <c r="M111" s="18"/>
      <c r="N111" s="30"/>
      <c r="O111" s="18"/>
      <c r="P111" s="18"/>
      <c r="Q111" s="18"/>
      <c r="R111" s="18"/>
      <c r="S111" s="18"/>
      <c r="T111" s="18"/>
      <c r="U111" s="18"/>
      <c r="V111" s="31"/>
      <c r="W111" s="18"/>
      <c r="X111" s="18"/>
      <c r="Y111" s="14"/>
      <c r="Z111" s="14"/>
      <c r="AA111" s="29"/>
      <c r="AF111">
        <f>COUNTIF(Лист2!A:A,Лист1!R111)</f>
        <v>0</v>
      </c>
    </row>
    <row r="112" spans="1:32" ht="17.649999999999999">
      <c r="A112" s="10"/>
      <c r="B112" s="18"/>
      <c r="C112" s="18"/>
      <c r="D112" s="18"/>
      <c r="E112" s="18"/>
      <c r="F112" s="18"/>
      <c r="G112" s="30"/>
      <c r="H112" s="31"/>
      <c r="I112" s="30"/>
      <c r="J112" s="18"/>
      <c r="K112" s="18"/>
      <c r="L112" s="18"/>
      <c r="M112" s="18"/>
      <c r="N112" s="30"/>
      <c r="O112" s="18"/>
      <c r="P112" s="18"/>
      <c r="Q112" s="18"/>
      <c r="R112" s="18"/>
      <c r="S112" s="18"/>
      <c r="T112" s="18"/>
      <c r="U112" s="18"/>
      <c r="V112" s="31"/>
      <c r="W112" s="18"/>
      <c r="X112" s="18"/>
      <c r="Y112" s="14"/>
      <c r="Z112" s="14"/>
      <c r="AA112" s="29"/>
      <c r="AF112">
        <f>COUNTIF(Лист2!A:A,Лист1!R112)</f>
        <v>0</v>
      </c>
    </row>
    <row r="113" spans="1:32" ht="17.649999999999999">
      <c r="A113" s="10"/>
      <c r="B113" s="18"/>
      <c r="C113" s="18"/>
      <c r="D113" s="18"/>
      <c r="E113" s="18"/>
      <c r="F113" s="18"/>
      <c r="G113" s="30"/>
      <c r="H113" s="31"/>
      <c r="I113" s="30"/>
      <c r="J113" s="18"/>
      <c r="K113" s="18"/>
      <c r="L113" s="18"/>
      <c r="M113" s="18"/>
      <c r="N113" s="30"/>
      <c r="O113" s="18"/>
      <c r="P113" s="18"/>
      <c r="Q113" s="18"/>
      <c r="R113" s="18"/>
      <c r="S113" s="18"/>
      <c r="T113" s="18"/>
      <c r="U113" s="18"/>
      <c r="V113" s="31"/>
      <c r="W113" s="18"/>
      <c r="X113" s="18"/>
      <c r="Y113" s="14"/>
      <c r="Z113" s="14"/>
      <c r="AA113" s="29"/>
      <c r="AF113">
        <f>COUNTIF(Лист2!A:A,Лист1!R113)</f>
        <v>0</v>
      </c>
    </row>
    <row r="114" spans="1:32" ht="17.649999999999999">
      <c r="A114" s="10"/>
      <c r="B114" s="18"/>
      <c r="C114" s="18"/>
      <c r="D114" s="18"/>
      <c r="E114" s="18"/>
      <c r="F114" s="18"/>
      <c r="G114" s="30"/>
      <c r="H114" s="31"/>
      <c r="I114" s="30"/>
      <c r="J114" s="18"/>
      <c r="K114" s="18"/>
      <c r="L114" s="18"/>
      <c r="M114" s="18"/>
      <c r="N114" s="30"/>
      <c r="O114" s="18"/>
      <c r="P114" s="18"/>
      <c r="Q114" s="18"/>
      <c r="R114" s="18"/>
      <c r="S114" s="18"/>
      <c r="T114" s="18"/>
      <c r="U114" s="18"/>
      <c r="V114" s="31"/>
      <c r="W114" s="18"/>
      <c r="X114" s="18"/>
      <c r="Y114" s="10"/>
      <c r="Z114" s="10"/>
      <c r="AA114" s="10"/>
      <c r="AF114">
        <f>COUNTIF(Лист2!A:A,Лист1!R114)</f>
        <v>0</v>
      </c>
    </row>
    <row r="115" spans="1:32" ht="17.649999999999999">
      <c r="A115" s="10"/>
      <c r="B115" s="18"/>
      <c r="C115" s="96"/>
      <c r="D115" s="18"/>
      <c r="E115" s="18"/>
      <c r="F115" s="18"/>
      <c r="G115" s="30"/>
      <c r="H115" s="31"/>
      <c r="I115" s="30"/>
      <c r="J115" s="18"/>
      <c r="K115" s="18"/>
      <c r="L115" s="18"/>
      <c r="M115" s="18"/>
      <c r="N115" s="30"/>
      <c r="O115" s="18"/>
      <c r="P115" s="18"/>
      <c r="Q115" s="18"/>
      <c r="R115" s="18"/>
      <c r="S115" s="18"/>
      <c r="T115" s="18"/>
      <c r="U115" s="18"/>
      <c r="V115" s="31"/>
      <c r="W115" s="18"/>
      <c r="X115" s="18"/>
      <c r="Y115" s="10"/>
      <c r="Z115" s="10"/>
      <c r="AA115" s="10"/>
      <c r="AF115">
        <f>COUNTIF(Лист2!A:A,Лист1!R115)</f>
        <v>0</v>
      </c>
    </row>
    <row r="116" spans="1:32" ht="17.649999999999999">
      <c r="A116" s="10"/>
      <c r="B116" s="18"/>
      <c r="C116" s="96"/>
      <c r="D116" s="18"/>
      <c r="E116" s="18"/>
      <c r="F116" s="18"/>
      <c r="G116" s="30"/>
      <c r="H116" s="31"/>
      <c r="I116" s="30"/>
      <c r="J116" s="18"/>
      <c r="K116" s="18"/>
      <c r="L116" s="18"/>
      <c r="M116" s="18"/>
      <c r="N116" s="30"/>
      <c r="O116" s="18"/>
      <c r="P116" s="18"/>
      <c r="Q116" s="18"/>
      <c r="R116" s="18"/>
      <c r="S116" s="18"/>
      <c r="T116" s="18"/>
      <c r="U116" s="18"/>
      <c r="V116" s="31"/>
      <c r="W116" s="18"/>
      <c r="X116" s="18"/>
      <c r="Y116" s="10"/>
      <c r="Z116" s="10"/>
      <c r="AA116" s="10"/>
      <c r="AF116">
        <f>COUNTIF(Лист2!A:A,Лист1!R116)</f>
        <v>0</v>
      </c>
    </row>
    <row r="117" spans="1:32" ht="17.649999999999999">
      <c r="A117" s="10"/>
      <c r="B117" s="18"/>
      <c r="C117" s="18"/>
      <c r="D117" s="18"/>
      <c r="E117" s="18"/>
      <c r="F117" s="18"/>
      <c r="G117" s="30"/>
      <c r="H117" s="31"/>
      <c r="I117" s="30"/>
      <c r="J117" s="18"/>
      <c r="K117" s="18"/>
      <c r="L117" s="18"/>
      <c r="M117" s="18"/>
      <c r="N117" s="30"/>
      <c r="O117" s="18"/>
      <c r="P117" s="18"/>
      <c r="Q117" s="18"/>
      <c r="R117" s="18"/>
      <c r="S117" s="18"/>
      <c r="T117" s="18"/>
      <c r="U117" s="18"/>
      <c r="V117" s="31"/>
      <c r="W117" s="18"/>
      <c r="X117" s="18"/>
      <c r="Y117" s="10"/>
      <c r="Z117" s="10"/>
      <c r="AA117" s="10"/>
      <c r="AF117">
        <f>COUNTIF(Лист2!A:A,Лист1!R117)</f>
        <v>0</v>
      </c>
    </row>
    <row r="118" spans="1:32" ht="17.649999999999999">
      <c r="A118" s="10"/>
      <c r="B118" s="18"/>
      <c r="C118" s="18"/>
      <c r="D118" s="18"/>
      <c r="E118" s="18"/>
      <c r="F118" s="18"/>
      <c r="G118" s="30"/>
      <c r="H118" s="31"/>
      <c r="I118" s="30"/>
      <c r="J118" s="18"/>
      <c r="K118" s="18"/>
      <c r="L118" s="18"/>
      <c r="M118" s="18"/>
      <c r="N118" s="30"/>
      <c r="O118" s="18"/>
      <c r="P118" s="18"/>
      <c r="Q118" s="18"/>
      <c r="R118" s="18"/>
      <c r="S118" s="18"/>
      <c r="T118" s="18"/>
      <c r="U118" s="18"/>
      <c r="V118" s="31"/>
      <c r="W118" s="18"/>
      <c r="X118" s="18"/>
      <c r="Y118" s="10"/>
      <c r="Z118" s="10"/>
      <c r="AA118" s="10"/>
      <c r="AF118">
        <f>COUNTIF(Лист2!A:A,Лист1!R118)</f>
        <v>0</v>
      </c>
    </row>
    <row r="119" spans="1:32" ht="17.649999999999999">
      <c r="A119" s="10"/>
      <c r="B119" s="18"/>
      <c r="C119" s="18"/>
      <c r="D119" s="18"/>
      <c r="E119" s="18"/>
      <c r="F119" s="18"/>
      <c r="G119" s="30"/>
      <c r="H119" s="31"/>
      <c r="I119" s="30"/>
      <c r="J119" s="18"/>
      <c r="K119" s="18"/>
      <c r="L119" s="18"/>
      <c r="M119" s="18"/>
      <c r="N119" s="30"/>
      <c r="O119" s="18"/>
      <c r="P119" s="18"/>
      <c r="Q119" s="18"/>
      <c r="R119" s="18"/>
      <c r="S119" s="18"/>
      <c r="T119" s="18"/>
      <c r="U119" s="18"/>
      <c r="V119" s="31"/>
      <c r="W119" s="18"/>
      <c r="X119" s="18"/>
      <c r="Y119" s="10"/>
      <c r="Z119" s="10"/>
      <c r="AA119" s="10"/>
      <c r="AF119">
        <f>COUNTIF(Лист2!A:A,Лист1!R119)</f>
        <v>0</v>
      </c>
    </row>
    <row r="120" spans="1:32" ht="17.649999999999999">
      <c r="A120" s="10"/>
      <c r="B120" s="18"/>
      <c r="C120" s="18"/>
      <c r="D120" s="18"/>
      <c r="E120" s="18"/>
      <c r="F120" s="18"/>
      <c r="G120" s="30"/>
      <c r="H120" s="31"/>
      <c r="I120" s="30"/>
      <c r="J120" s="18"/>
      <c r="K120" s="18"/>
      <c r="L120" s="18"/>
      <c r="M120" s="18"/>
      <c r="N120" s="30"/>
      <c r="O120" s="18"/>
      <c r="P120" s="18"/>
      <c r="Q120" s="18"/>
      <c r="R120" s="18"/>
      <c r="S120" s="18"/>
      <c r="T120" s="18"/>
      <c r="U120" s="18"/>
      <c r="V120" s="31"/>
      <c r="W120" s="18"/>
      <c r="X120" s="18"/>
      <c r="Y120" s="10"/>
      <c r="Z120" s="10"/>
      <c r="AA120" s="10"/>
      <c r="AF120">
        <f>COUNTIF(Лист2!A:A,Лист1!R120)</f>
        <v>0</v>
      </c>
    </row>
    <row r="121" spans="1:32" ht="17.649999999999999">
      <c r="A121" s="10"/>
      <c r="B121" s="18"/>
      <c r="C121" s="18"/>
      <c r="D121" s="18"/>
      <c r="E121" s="18"/>
      <c r="F121" s="18"/>
      <c r="G121" s="30"/>
      <c r="H121" s="31"/>
      <c r="I121" s="30"/>
      <c r="J121" s="18"/>
      <c r="K121" s="18"/>
      <c r="L121" s="18"/>
      <c r="M121" s="18"/>
      <c r="N121" s="30"/>
      <c r="O121" s="18"/>
      <c r="P121" s="18"/>
      <c r="Q121" s="18"/>
      <c r="R121" s="18"/>
      <c r="S121" s="18"/>
      <c r="T121" s="18"/>
      <c r="U121" s="18"/>
      <c r="V121" s="31"/>
      <c r="W121" s="18"/>
      <c r="X121" s="18"/>
      <c r="Y121" s="10"/>
      <c r="Z121" s="10"/>
      <c r="AA121" s="10"/>
      <c r="AF121">
        <f>COUNTIF(Лист2!A:A,Лист1!R121)</f>
        <v>0</v>
      </c>
    </row>
    <row r="122" spans="1:32" ht="17.649999999999999">
      <c r="A122" s="10"/>
      <c r="B122" s="18"/>
      <c r="C122" s="18"/>
      <c r="D122" s="18"/>
      <c r="E122" s="18"/>
      <c r="F122" s="18"/>
      <c r="G122" s="30"/>
      <c r="H122" s="31"/>
      <c r="I122" s="30"/>
      <c r="J122" s="18"/>
      <c r="K122" s="18"/>
      <c r="L122" s="18"/>
      <c r="M122" s="18"/>
      <c r="N122" s="30"/>
      <c r="O122" s="18"/>
      <c r="P122" s="18"/>
      <c r="Q122" s="18"/>
      <c r="R122" s="18"/>
      <c r="S122" s="18"/>
      <c r="T122" s="18"/>
      <c r="U122" s="18"/>
      <c r="V122" s="31"/>
      <c r="W122" s="18"/>
      <c r="X122" s="18"/>
      <c r="Y122" s="10"/>
      <c r="Z122" s="10"/>
      <c r="AA122" s="10"/>
      <c r="AF122">
        <f>COUNTIF(Лист2!A:A,Лист1!R122)</f>
        <v>0</v>
      </c>
    </row>
    <row r="123" spans="1:32" ht="17.649999999999999">
      <c r="A123" s="10"/>
      <c r="B123" s="18"/>
      <c r="C123" s="18"/>
      <c r="D123" s="18"/>
      <c r="E123" s="18"/>
      <c r="F123" s="18"/>
      <c r="G123" s="30"/>
      <c r="H123" s="31"/>
      <c r="I123" s="30"/>
      <c r="J123" s="18"/>
      <c r="K123" s="18"/>
      <c r="L123" s="18"/>
      <c r="M123" s="18"/>
      <c r="N123" s="30"/>
      <c r="O123" s="18"/>
      <c r="P123" s="18"/>
      <c r="Q123" s="18"/>
      <c r="R123" s="18"/>
      <c r="S123" s="18"/>
      <c r="T123" s="18"/>
      <c r="U123" s="18"/>
      <c r="V123" s="31"/>
      <c r="W123" s="18"/>
      <c r="X123" s="18"/>
      <c r="Y123" s="10"/>
      <c r="Z123" s="10"/>
      <c r="AA123" s="10"/>
      <c r="AF123">
        <f>COUNTIF(Лист2!A:A,Лист1!R123)</f>
        <v>0</v>
      </c>
    </row>
    <row r="124" spans="1:32" ht="17.649999999999999">
      <c r="A124" s="10"/>
      <c r="B124" s="18"/>
      <c r="C124" s="18"/>
      <c r="D124" s="18"/>
      <c r="E124" s="18"/>
      <c r="F124" s="18"/>
      <c r="G124" s="30"/>
      <c r="H124" s="31"/>
      <c r="I124" s="30"/>
      <c r="J124" s="18"/>
      <c r="K124" s="18"/>
      <c r="L124" s="18"/>
      <c r="M124" s="18"/>
      <c r="N124" s="30"/>
      <c r="O124" s="18"/>
      <c r="P124" s="18"/>
      <c r="Q124" s="18"/>
      <c r="R124" s="18"/>
      <c r="S124" s="18"/>
      <c r="T124" s="18"/>
      <c r="U124" s="18"/>
      <c r="V124" s="31"/>
      <c r="W124" s="18"/>
      <c r="X124" s="18"/>
      <c r="Y124" s="29"/>
      <c r="Z124" s="29"/>
      <c r="AA124" s="24"/>
      <c r="AF124">
        <f>COUNTIF(Лист2!A:A,Лист1!R124)</f>
        <v>0</v>
      </c>
    </row>
    <row r="125" spans="1:32" ht="17.649999999999999">
      <c r="A125" s="10"/>
      <c r="B125" s="18"/>
      <c r="C125" s="18"/>
      <c r="D125" s="18"/>
      <c r="E125" s="18"/>
      <c r="F125" s="18"/>
      <c r="G125" s="30"/>
      <c r="H125" s="31"/>
      <c r="I125" s="30"/>
      <c r="J125" s="18"/>
      <c r="K125" s="18"/>
      <c r="L125" s="18"/>
      <c r="M125" s="18"/>
      <c r="N125" s="30"/>
      <c r="O125" s="18"/>
      <c r="P125" s="18"/>
      <c r="Q125" s="18"/>
      <c r="R125" s="18"/>
      <c r="S125" s="18"/>
      <c r="T125" s="18"/>
      <c r="U125" s="18"/>
      <c r="V125" s="31"/>
      <c r="W125" s="18"/>
      <c r="X125" s="18"/>
      <c r="Y125" s="24"/>
      <c r="Z125" s="24"/>
      <c r="AA125" s="24"/>
      <c r="AF125">
        <f>COUNTIF(Лист2!A:A,Лист1!R125)</f>
        <v>0</v>
      </c>
    </row>
    <row r="126" spans="1:32" ht="17.649999999999999">
      <c r="A126" s="10"/>
      <c r="B126" s="18"/>
      <c r="C126" s="18"/>
      <c r="D126" s="18"/>
      <c r="E126" s="18"/>
      <c r="F126" s="18"/>
      <c r="G126" s="30"/>
      <c r="H126" s="31"/>
      <c r="I126" s="30"/>
      <c r="J126" s="18"/>
      <c r="K126" s="18"/>
      <c r="L126" s="18"/>
      <c r="M126" s="18"/>
      <c r="N126" s="30"/>
      <c r="O126" s="18"/>
      <c r="P126" s="18"/>
      <c r="Q126" s="18"/>
      <c r="R126" s="18"/>
      <c r="S126" s="18"/>
      <c r="T126" s="18"/>
      <c r="U126" s="18"/>
      <c r="V126" s="31"/>
      <c r="W126" s="18"/>
      <c r="X126" s="18"/>
      <c r="Y126" s="24"/>
      <c r="Z126" s="24"/>
      <c r="AA126" s="24"/>
      <c r="AF126">
        <f>COUNTIF(Лист2!A:A,Лист1!R126)</f>
        <v>0</v>
      </c>
    </row>
    <row r="127" spans="1:32" ht="17.649999999999999">
      <c r="A127" s="10"/>
      <c r="B127" s="18"/>
      <c r="C127" s="18"/>
      <c r="D127" s="18"/>
      <c r="E127" s="18"/>
      <c r="F127" s="18"/>
      <c r="G127" s="30"/>
      <c r="H127" s="18"/>
      <c r="I127" s="30"/>
      <c r="J127" s="18"/>
      <c r="K127" s="18"/>
      <c r="L127" s="18"/>
      <c r="M127" s="18"/>
      <c r="N127" s="30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24"/>
      <c r="Z127" s="24"/>
      <c r="AA127" s="24"/>
      <c r="AF127">
        <f>COUNTIF(Лист2!A:A,Лист1!R127)</f>
        <v>0</v>
      </c>
    </row>
    <row r="128" spans="1:32" ht="17.649999999999999">
      <c r="A128" s="10"/>
      <c r="B128" s="14"/>
      <c r="C128" s="15"/>
      <c r="D128" s="14"/>
      <c r="E128" s="14"/>
      <c r="F128" s="14"/>
      <c r="G128" s="16"/>
      <c r="H128" s="17"/>
      <c r="I128" s="16"/>
      <c r="J128" s="14"/>
      <c r="K128" s="14"/>
      <c r="L128" s="14"/>
      <c r="M128" s="14"/>
      <c r="N128" s="16"/>
      <c r="O128" s="14"/>
      <c r="P128" s="14"/>
      <c r="Q128" s="14"/>
      <c r="R128" s="14"/>
      <c r="S128" s="14"/>
      <c r="T128" s="14"/>
      <c r="U128" s="14"/>
      <c r="V128" s="17"/>
      <c r="W128" s="14"/>
      <c r="X128" s="24"/>
      <c r="Y128" s="24"/>
      <c r="Z128" s="24"/>
      <c r="AA128" s="24"/>
      <c r="AF128">
        <f>COUNTIF(Лист2!A:A,Лист1!R128)</f>
        <v>0</v>
      </c>
    </row>
    <row r="129" spans="1:32" ht="17.649999999999999">
      <c r="A129" s="10"/>
      <c r="B129" s="14"/>
      <c r="C129" s="15"/>
      <c r="D129" s="14"/>
      <c r="E129" s="14"/>
      <c r="F129" s="14"/>
      <c r="G129" s="16"/>
      <c r="H129" s="17"/>
      <c r="I129" s="16"/>
      <c r="J129" s="14"/>
      <c r="K129" s="14"/>
      <c r="L129" s="14"/>
      <c r="M129" s="14"/>
      <c r="N129" s="16"/>
      <c r="O129" s="14"/>
      <c r="P129" s="14"/>
      <c r="Q129" s="14"/>
      <c r="R129" s="14"/>
      <c r="S129" s="14"/>
      <c r="T129" s="14"/>
      <c r="U129" s="14"/>
      <c r="V129" s="17"/>
      <c r="W129" s="14"/>
      <c r="X129" s="24"/>
      <c r="Y129" s="24"/>
      <c r="Z129" s="24"/>
      <c r="AA129" s="24"/>
      <c r="AF129">
        <f>COUNTIF(Лист2!A:A,Лист1!R129)</f>
        <v>0</v>
      </c>
    </row>
    <row r="130" spans="1:32" ht="17.649999999999999">
      <c r="A130" s="10"/>
      <c r="B130" s="14"/>
      <c r="C130" s="15"/>
      <c r="D130" s="14"/>
      <c r="E130" s="14"/>
      <c r="F130" s="14"/>
      <c r="G130" s="16"/>
      <c r="H130" s="17"/>
      <c r="I130" s="16"/>
      <c r="J130" s="14"/>
      <c r="K130" s="14"/>
      <c r="L130" s="14"/>
      <c r="M130" s="14"/>
      <c r="N130" s="16"/>
      <c r="O130" s="14"/>
      <c r="P130" s="14"/>
      <c r="Q130" s="14"/>
      <c r="R130" s="14"/>
      <c r="S130" s="14"/>
      <c r="T130" s="14"/>
      <c r="U130" s="14"/>
      <c r="V130" s="17"/>
      <c r="W130" s="14"/>
      <c r="X130" s="24"/>
      <c r="Y130" s="24"/>
      <c r="Z130" s="24"/>
      <c r="AA130" s="24"/>
      <c r="AF130">
        <f>COUNTIF(Лист2!A:A,Лист1!R130)</f>
        <v>0</v>
      </c>
    </row>
    <row r="131" spans="1:32" ht="17.649999999999999">
      <c r="A131" s="10"/>
      <c r="B131" s="14"/>
      <c r="C131" s="15"/>
      <c r="D131" s="14"/>
      <c r="E131" s="14"/>
      <c r="F131" s="14"/>
      <c r="G131" s="16"/>
      <c r="H131" s="17"/>
      <c r="I131" s="16"/>
      <c r="J131" s="14"/>
      <c r="K131" s="14"/>
      <c r="L131" s="14"/>
      <c r="M131" s="14"/>
      <c r="N131" s="16"/>
      <c r="O131" s="14"/>
      <c r="P131" s="14"/>
      <c r="Q131" s="14"/>
      <c r="R131" s="14"/>
      <c r="S131" s="14"/>
      <c r="T131" s="14"/>
      <c r="U131" s="14"/>
      <c r="V131" s="17"/>
      <c r="W131" s="14"/>
      <c r="X131" s="24"/>
      <c r="Y131" s="24"/>
      <c r="Z131" s="24"/>
      <c r="AA131" s="24"/>
      <c r="AF131">
        <f>COUNTIF(Лист2!A:A,Лист1!R131)</f>
        <v>0</v>
      </c>
    </row>
    <row r="132" spans="1:32" ht="17.649999999999999">
      <c r="A132" s="10"/>
      <c r="B132" s="14"/>
      <c r="C132" s="15"/>
      <c r="D132" s="14"/>
      <c r="E132" s="14"/>
      <c r="F132" s="14"/>
      <c r="G132" s="16"/>
      <c r="H132" s="17"/>
      <c r="I132" s="16"/>
      <c r="J132" s="14"/>
      <c r="K132" s="14"/>
      <c r="L132" s="14"/>
      <c r="M132" s="14"/>
      <c r="N132" s="16"/>
      <c r="O132" s="14"/>
      <c r="P132" s="14"/>
      <c r="Q132" s="14"/>
      <c r="R132" s="14"/>
      <c r="S132" s="14"/>
      <c r="T132" s="14"/>
      <c r="U132" s="14"/>
      <c r="V132" s="17"/>
      <c r="W132" s="14"/>
      <c r="X132" s="24"/>
      <c r="Y132" s="24"/>
      <c r="Z132" s="24"/>
      <c r="AA132" s="24"/>
      <c r="AF132">
        <f>COUNTIF(Лист2!A:A,Лист1!R132)</f>
        <v>0</v>
      </c>
    </row>
    <row r="133" spans="1:32" ht="17.649999999999999">
      <c r="A133" s="10"/>
      <c r="B133" s="14"/>
      <c r="C133" s="15"/>
      <c r="D133" s="14"/>
      <c r="E133" s="14"/>
      <c r="F133" s="14"/>
      <c r="G133" s="16"/>
      <c r="H133" s="17"/>
      <c r="I133" s="16"/>
      <c r="J133" s="14"/>
      <c r="K133" s="14"/>
      <c r="L133" s="14"/>
      <c r="M133" s="14"/>
      <c r="N133" s="16"/>
      <c r="O133" s="14"/>
      <c r="P133" s="14"/>
      <c r="Q133" s="14"/>
      <c r="R133" s="14"/>
      <c r="S133" s="14"/>
      <c r="T133" s="14"/>
      <c r="U133" s="14"/>
      <c r="V133" s="17"/>
      <c r="W133" s="14"/>
      <c r="X133" s="24"/>
      <c r="Y133" s="24"/>
      <c r="Z133" s="24"/>
      <c r="AA133" s="24"/>
      <c r="AF133">
        <f>COUNTIF(Лист2!A:A,Лист1!R133)</f>
        <v>0</v>
      </c>
    </row>
    <row r="134" spans="1:32" ht="17.649999999999999">
      <c r="A134" s="10"/>
      <c r="B134" s="14"/>
      <c r="C134" s="15"/>
      <c r="D134" s="14"/>
      <c r="E134" s="14"/>
      <c r="F134" s="14"/>
      <c r="G134" s="16"/>
      <c r="H134" s="17"/>
      <c r="I134" s="16"/>
      <c r="J134" s="14"/>
      <c r="K134" s="14"/>
      <c r="L134" s="14"/>
      <c r="M134" s="14"/>
      <c r="N134" s="16"/>
      <c r="O134" s="14"/>
      <c r="P134" s="14"/>
      <c r="Q134" s="14"/>
      <c r="R134" s="14"/>
      <c r="S134" s="14"/>
      <c r="T134" s="14"/>
      <c r="U134" s="14"/>
      <c r="V134" s="17"/>
      <c r="W134" s="14"/>
      <c r="X134" s="24"/>
      <c r="Y134" s="24"/>
      <c r="Z134" s="24"/>
      <c r="AA134" s="24"/>
      <c r="AF134">
        <f>COUNTIF(Лист2!A:A,Лист1!R134)</f>
        <v>0</v>
      </c>
    </row>
    <row r="135" spans="1:32" ht="17.649999999999999">
      <c r="A135" s="10"/>
      <c r="B135" s="14"/>
      <c r="C135" s="15"/>
      <c r="D135" s="14"/>
      <c r="E135" s="14"/>
      <c r="F135" s="14"/>
      <c r="G135" s="16"/>
      <c r="H135" s="17"/>
      <c r="I135" s="16"/>
      <c r="J135" s="14"/>
      <c r="K135" s="14"/>
      <c r="L135" s="14"/>
      <c r="M135" s="14"/>
      <c r="N135" s="16"/>
      <c r="O135" s="14"/>
      <c r="P135" s="14"/>
      <c r="Q135" s="14"/>
      <c r="R135" s="14"/>
      <c r="S135" s="14"/>
      <c r="T135" s="14"/>
      <c r="U135" s="14"/>
      <c r="V135" s="17"/>
      <c r="W135" s="14"/>
      <c r="X135" s="24"/>
      <c r="Y135" s="24"/>
      <c r="Z135" s="24"/>
      <c r="AA135" s="24"/>
      <c r="AF135">
        <f>COUNTIF(Лист2!A:A,Лист1!R135)</f>
        <v>0</v>
      </c>
    </row>
    <row r="136" spans="1:32" ht="17.649999999999999">
      <c r="A136" s="10"/>
      <c r="B136" s="14"/>
      <c r="C136" s="15"/>
      <c r="D136" s="14"/>
      <c r="E136" s="14"/>
      <c r="F136" s="14"/>
      <c r="G136" s="16"/>
      <c r="H136" s="17"/>
      <c r="I136" s="16"/>
      <c r="J136" s="14"/>
      <c r="K136" s="14"/>
      <c r="L136" s="14"/>
      <c r="M136" s="14"/>
      <c r="N136" s="16"/>
      <c r="O136" s="14"/>
      <c r="P136" s="14"/>
      <c r="Q136" s="14"/>
      <c r="R136" s="14"/>
      <c r="S136" s="14"/>
      <c r="T136" s="14"/>
      <c r="U136" s="14"/>
      <c r="V136" s="17"/>
      <c r="W136" s="14"/>
      <c r="X136" s="24"/>
      <c r="Y136" s="24"/>
      <c r="Z136" s="24"/>
      <c r="AA136" s="24"/>
      <c r="AF136">
        <f>COUNTIF(Лист2!A:A,Лист1!R136)</f>
        <v>0</v>
      </c>
    </row>
    <row r="137" spans="1:32" ht="17.649999999999999">
      <c r="A137" s="10"/>
      <c r="B137" s="14"/>
      <c r="C137" s="15"/>
      <c r="D137" s="14"/>
      <c r="E137" s="14"/>
      <c r="F137" s="14"/>
      <c r="G137" s="16"/>
      <c r="H137" s="17"/>
      <c r="I137" s="16"/>
      <c r="J137" s="14"/>
      <c r="K137" s="14"/>
      <c r="L137" s="14"/>
      <c r="M137" s="14"/>
      <c r="N137" s="16"/>
      <c r="O137" s="14"/>
      <c r="P137" s="14"/>
      <c r="Q137" s="14"/>
      <c r="R137" s="14"/>
      <c r="S137" s="14"/>
      <c r="T137" s="14"/>
      <c r="U137" s="14"/>
      <c r="V137" s="17"/>
      <c r="W137" s="14"/>
      <c r="X137" s="24"/>
      <c r="Y137" s="24"/>
      <c r="Z137" s="24"/>
      <c r="AA137" s="24"/>
      <c r="AF137">
        <f>COUNTIF(Лист2!A:A,Лист1!R137)</f>
        <v>0</v>
      </c>
    </row>
    <row r="138" spans="1:32" ht="18">
      <c r="A138" s="77"/>
      <c r="B138" s="85"/>
      <c r="C138" s="86"/>
      <c r="D138" s="85"/>
      <c r="E138" s="85"/>
      <c r="F138" s="85"/>
      <c r="G138" s="87"/>
      <c r="H138" s="88"/>
      <c r="I138" s="87"/>
      <c r="J138" s="85"/>
      <c r="K138" s="85"/>
      <c r="L138" s="85"/>
      <c r="M138" s="85"/>
      <c r="N138" s="87"/>
      <c r="O138" s="85"/>
      <c r="P138" s="85"/>
      <c r="Q138" s="85"/>
      <c r="R138" s="85"/>
      <c r="S138" s="85"/>
      <c r="T138" s="85"/>
      <c r="U138" s="85"/>
      <c r="V138" s="88"/>
      <c r="W138" s="85"/>
      <c r="X138" s="89"/>
      <c r="Y138" s="89"/>
      <c r="Z138" s="90"/>
      <c r="AA138" s="90"/>
      <c r="AF138">
        <f>COUNTIF(Лист2!A:A,Лист1!R138)</f>
        <v>0</v>
      </c>
    </row>
    <row r="139" spans="1:32" ht="18">
      <c r="A139" s="10"/>
      <c r="B139" s="54"/>
      <c r="C139" s="55"/>
      <c r="D139" s="54"/>
      <c r="E139" s="54"/>
      <c r="F139" s="54"/>
      <c r="G139" s="53"/>
      <c r="H139" s="56"/>
      <c r="I139" s="53"/>
      <c r="J139" s="54"/>
      <c r="K139" s="54"/>
      <c r="L139" s="54"/>
      <c r="M139" s="54"/>
      <c r="N139" s="53"/>
      <c r="O139" s="54"/>
      <c r="P139" s="54"/>
      <c r="Q139" s="54"/>
      <c r="R139" s="54"/>
      <c r="S139" s="54"/>
      <c r="T139" s="54"/>
      <c r="U139" s="54"/>
      <c r="V139" s="56"/>
      <c r="W139" s="54"/>
      <c r="X139" s="66"/>
      <c r="Y139" s="66"/>
      <c r="Z139" s="57"/>
      <c r="AA139" s="57"/>
      <c r="AF139">
        <f>COUNTIF(Лист2!A:A,Лист1!R139)</f>
        <v>0</v>
      </c>
    </row>
    <row r="140" spans="1:32" ht="18">
      <c r="A140" s="10"/>
      <c r="B140" s="54"/>
      <c r="C140" s="55"/>
      <c r="D140" s="54"/>
      <c r="E140" s="54"/>
      <c r="F140" s="54"/>
      <c r="G140" s="53"/>
      <c r="H140" s="56"/>
      <c r="I140" s="53"/>
      <c r="J140" s="54"/>
      <c r="K140" s="54"/>
      <c r="L140" s="54"/>
      <c r="M140" s="54"/>
      <c r="N140" s="53"/>
      <c r="O140" s="54"/>
      <c r="P140" s="54"/>
      <c r="Q140" s="54"/>
      <c r="R140" s="54"/>
      <c r="S140" s="54"/>
      <c r="T140" s="54"/>
      <c r="U140" s="54"/>
      <c r="V140" s="56"/>
      <c r="W140" s="54"/>
      <c r="X140" s="66"/>
      <c r="Y140" s="66"/>
      <c r="Z140" s="57"/>
      <c r="AA140" s="57"/>
      <c r="AF140">
        <f>COUNTIF(Лист2!A:A,Лист1!R140)</f>
        <v>0</v>
      </c>
    </row>
    <row r="141" spans="1:32" ht="18">
      <c r="A141" s="10"/>
      <c r="B141" s="54"/>
      <c r="C141" s="55"/>
      <c r="D141" s="54"/>
      <c r="E141" s="54"/>
      <c r="F141" s="54"/>
      <c r="G141" s="53"/>
      <c r="H141" s="56"/>
      <c r="I141" s="53"/>
      <c r="J141" s="54"/>
      <c r="K141" s="54"/>
      <c r="L141" s="54"/>
      <c r="M141" s="54"/>
      <c r="N141" s="53"/>
      <c r="O141" s="54"/>
      <c r="P141" s="54"/>
      <c r="Q141" s="54"/>
      <c r="R141" s="54"/>
      <c r="S141" s="54"/>
      <c r="T141" s="54"/>
      <c r="U141" s="54"/>
      <c r="V141" s="56"/>
      <c r="W141" s="54"/>
      <c r="X141" s="66"/>
      <c r="Y141" s="66"/>
      <c r="Z141" s="57"/>
      <c r="AA141" s="57"/>
      <c r="AF141">
        <f>COUNTIF(Лист2!A:A,Лист1!R141)</f>
        <v>0</v>
      </c>
    </row>
    <row r="142" spans="1:32" ht="18">
      <c r="A142" s="10"/>
      <c r="B142" s="54"/>
      <c r="C142" s="55"/>
      <c r="D142" s="54"/>
      <c r="E142" s="54"/>
      <c r="F142" s="54"/>
      <c r="G142" s="53"/>
      <c r="H142" s="56"/>
      <c r="I142" s="53"/>
      <c r="J142" s="54"/>
      <c r="K142" s="54"/>
      <c r="L142" s="54"/>
      <c r="M142" s="54"/>
      <c r="N142" s="53"/>
      <c r="O142" s="54"/>
      <c r="P142" s="54"/>
      <c r="Q142" s="54"/>
      <c r="R142" s="54"/>
      <c r="S142" s="54"/>
      <c r="T142" s="54"/>
      <c r="U142" s="54"/>
      <c r="V142" s="56"/>
      <c r="W142" s="54"/>
      <c r="X142" s="66"/>
      <c r="Y142" s="66"/>
      <c r="Z142" s="57"/>
      <c r="AA142" s="57"/>
      <c r="AF142">
        <f>COUNTIF(Лист2!A:A,Лист1!R142)</f>
        <v>0</v>
      </c>
    </row>
    <row r="143" spans="1:32" ht="18">
      <c r="A143" s="10"/>
      <c r="B143" s="54"/>
      <c r="C143" s="55"/>
      <c r="D143" s="54"/>
      <c r="E143" s="54"/>
      <c r="F143" s="54"/>
      <c r="G143" s="53"/>
      <c r="H143" s="56"/>
      <c r="I143" s="53"/>
      <c r="J143" s="54"/>
      <c r="K143" s="54"/>
      <c r="L143" s="54"/>
      <c r="M143" s="54"/>
      <c r="N143" s="53"/>
      <c r="O143" s="54"/>
      <c r="P143" s="54"/>
      <c r="Q143" s="54"/>
      <c r="R143" s="54"/>
      <c r="S143" s="54"/>
      <c r="T143" s="54"/>
      <c r="U143" s="54"/>
      <c r="V143" s="56"/>
      <c r="W143" s="54"/>
      <c r="X143" s="66"/>
      <c r="Y143" s="66"/>
      <c r="Z143" s="57"/>
      <c r="AA143" s="57"/>
      <c r="AF143">
        <f>COUNTIF(Лист2!A:A,Лист1!R143)</f>
        <v>0</v>
      </c>
    </row>
    <row r="144" spans="1:32" ht="18">
      <c r="A144" s="10"/>
      <c r="B144" s="54"/>
      <c r="C144" s="55"/>
      <c r="D144" s="54"/>
      <c r="E144" s="54"/>
      <c r="F144" s="54"/>
      <c r="G144" s="53"/>
      <c r="H144" s="56"/>
      <c r="I144" s="53"/>
      <c r="J144" s="54"/>
      <c r="K144" s="54"/>
      <c r="L144" s="54"/>
      <c r="M144" s="54"/>
      <c r="N144" s="53"/>
      <c r="O144" s="54"/>
      <c r="P144" s="54"/>
      <c r="Q144" s="54"/>
      <c r="R144" s="54"/>
      <c r="S144" s="58"/>
      <c r="T144" s="54"/>
      <c r="U144" s="54"/>
      <c r="V144" s="56"/>
      <c r="W144" s="54"/>
      <c r="X144" s="66"/>
      <c r="Y144" s="66"/>
      <c r="Z144" s="57"/>
      <c r="AA144" s="57"/>
      <c r="AF144">
        <f>COUNTIF(Лист2!A:A,Лист1!R144)</f>
        <v>0</v>
      </c>
    </row>
    <row r="145" spans="1:32" ht="18">
      <c r="A145" s="10"/>
      <c r="B145" s="54"/>
      <c r="C145" s="55"/>
      <c r="D145" s="54"/>
      <c r="E145" s="54"/>
      <c r="F145" s="54"/>
      <c r="G145" s="53"/>
      <c r="H145" s="56"/>
      <c r="I145" s="53"/>
      <c r="J145" s="54"/>
      <c r="K145" s="54"/>
      <c r="L145" s="54"/>
      <c r="M145" s="54"/>
      <c r="N145" s="53"/>
      <c r="O145" s="54"/>
      <c r="P145" s="54"/>
      <c r="Q145" s="54"/>
      <c r="R145" s="54"/>
      <c r="S145" s="59"/>
      <c r="T145" s="54"/>
      <c r="U145" s="54"/>
      <c r="V145" s="56"/>
      <c r="W145" s="54"/>
      <c r="X145" s="66"/>
      <c r="Y145" s="66"/>
      <c r="Z145" s="57"/>
      <c r="AA145" s="57"/>
      <c r="AF145">
        <f>COUNTIF(Лист2!A:A,Лист1!R145)</f>
        <v>0</v>
      </c>
    </row>
    <row r="146" spans="1:32" ht="18">
      <c r="A146" s="10"/>
      <c r="B146" s="54"/>
      <c r="C146" s="55"/>
      <c r="D146" s="54"/>
      <c r="E146" s="54"/>
      <c r="F146" s="54"/>
      <c r="G146" s="53"/>
      <c r="H146" s="56"/>
      <c r="I146" s="53"/>
      <c r="J146" s="54"/>
      <c r="K146" s="54"/>
      <c r="L146" s="54"/>
      <c r="M146" s="54"/>
      <c r="N146" s="53"/>
      <c r="O146" s="54"/>
      <c r="P146" s="54"/>
      <c r="Q146" s="54"/>
      <c r="R146" s="54"/>
      <c r="S146" s="54"/>
      <c r="T146" s="54"/>
      <c r="U146" s="54"/>
      <c r="V146" s="56"/>
      <c r="W146" s="54"/>
      <c r="X146" s="66"/>
      <c r="Y146" s="66"/>
      <c r="Z146" s="57"/>
      <c r="AA146" s="57"/>
      <c r="AF146">
        <f>COUNTIF(Лист2!A:A,Лист1!R146)</f>
        <v>0</v>
      </c>
    </row>
    <row r="147" spans="1:32" ht="18">
      <c r="A147" s="10"/>
      <c r="B147" s="54"/>
      <c r="C147" s="55"/>
      <c r="D147" s="54"/>
      <c r="E147" s="54"/>
      <c r="F147" s="54"/>
      <c r="G147" s="53"/>
      <c r="H147" s="56"/>
      <c r="I147" s="53"/>
      <c r="J147" s="54"/>
      <c r="K147" s="54"/>
      <c r="L147" s="54"/>
      <c r="M147" s="54"/>
      <c r="N147" s="53"/>
      <c r="O147" s="54"/>
      <c r="P147" s="54"/>
      <c r="Q147" s="54"/>
      <c r="R147" s="54"/>
      <c r="S147" s="54"/>
      <c r="T147" s="54"/>
      <c r="U147" s="54"/>
      <c r="V147" s="56"/>
      <c r="W147" s="54"/>
      <c r="X147" s="66"/>
      <c r="Y147" s="66"/>
      <c r="Z147" s="57"/>
      <c r="AA147" s="57"/>
      <c r="AF147">
        <f>COUNTIF(Лист2!A:A,Лист1!R147)</f>
        <v>0</v>
      </c>
    </row>
    <row r="148" spans="1:32" ht="18">
      <c r="A148" s="10"/>
      <c r="B148" s="54"/>
      <c r="C148" s="55"/>
      <c r="D148" s="54"/>
      <c r="E148" s="54"/>
      <c r="F148" s="54"/>
      <c r="G148" s="53"/>
      <c r="H148" s="56"/>
      <c r="I148" s="53"/>
      <c r="J148" s="54"/>
      <c r="K148" s="54"/>
      <c r="L148" s="54"/>
      <c r="M148" s="54"/>
      <c r="N148" s="53"/>
      <c r="O148" s="54"/>
      <c r="P148" s="54"/>
      <c r="Q148" s="54"/>
      <c r="R148" s="54"/>
      <c r="S148" s="54"/>
      <c r="T148" s="54"/>
      <c r="U148" s="54"/>
      <c r="V148" s="56"/>
      <c r="W148" s="54"/>
      <c r="X148" s="66"/>
      <c r="Y148" s="66"/>
      <c r="Z148" s="57"/>
      <c r="AA148" s="57"/>
      <c r="AF148">
        <f>COUNTIF(Лист2!A:A,Лист1!R148)</f>
        <v>0</v>
      </c>
    </row>
    <row r="149" spans="1:32" ht="18">
      <c r="A149" s="10"/>
      <c r="B149" s="78"/>
      <c r="C149" s="79"/>
      <c r="D149" s="78"/>
      <c r="E149" s="78"/>
      <c r="F149" s="78"/>
      <c r="G149" s="80"/>
      <c r="H149" s="81"/>
      <c r="I149" s="82"/>
      <c r="J149" s="78"/>
      <c r="K149" s="78"/>
      <c r="L149" s="54"/>
      <c r="M149" s="54"/>
      <c r="N149" s="53"/>
      <c r="O149" s="54"/>
      <c r="P149" s="54"/>
      <c r="Q149" s="67"/>
      <c r="R149" s="54"/>
      <c r="S149" s="54"/>
      <c r="T149" s="54"/>
      <c r="U149" s="54"/>
      <c r="V149" s="68"/>
      <c r="W149" s="54"/>
      <c r="X149" s="54"/>
      <c r="Y149" s="54"/>
      <c r="Z149" s="83"/>
      <c r="AA149" s="66"/>
      <c r="AF149">
        <f>COUNTIF(Лист2!A:A,Лист1!R149)</f>
        <v>0</v>
      </c>
    </row>
    <row r="150" spans="1:32" ht="18">
      <c r="A150" s="10"/>
      <c r="B150" s="78"/>
      <c r="C150" s="79"/>
      <c r="D150" s="78"/>
      <c r="E150" s="78"/>
      <c r="F150" s="78"/>
      <c r="G150" s="80"/>
      <c r="H150" s="81"/>
      <c r="I150" s="82"/>
      <c r="J150" s="78"/>
      <c r="K150" s="78"/>
      <c r="L150" s="54"/>
      <c r="M150" s="54"/>
      <c r="N150" s="53"/>
      <c r="O150" s="60"/>
      <c r="P150" s="54"/>
      <c r="Q150" s="67"/>
      <c r="R150" s="54"/>
      <c r="S150" s="54"/>
      <c r="T150" s="54"/>
      <c r="U150" s="54"/>
      <c r="V150" s="68"/>
      <c r="W150" s="54"/>
      <c r="X150" s="54"/>
      <c r="Y150" s="54"/>
      <c r="Z150" s="83"/>
      <c r="AA150" s="66"/>
      <c r="AF150">
        <f>COUNTIF(Лист2!A:A,Лист1!R150)</f>
        <v>0</v>
      </c>
    </row>
    <row r="151" spans="1:32" ht="18">
      <c r="A151" s="10"/>
      <c r="B151" s="78"/>
      <c r="C151" s="79"/>
      <c r="D151" s="78"/>
      <c r="E151" s="78"/>
      <c r="F151" s="78"/>
      <c r="G151" s="80"/>
      <c r="H151" s="78"/>
      <c r="I151" s="82"/>
      <c r="J151" s="78"/>
      <c r="K151" s="78"/>
      <c r="L151" s="54"/>
      <c r="M151" s="54"/>
      <c r="N151" s="53"/>
      <c r="O151" s="54"/>
      <c r="P151" s="54"/>
      <c r="Q151" s="67"/>
      <c r="R151" s="54"/>
      <c r="S151" s="54"/>
      <c r="T151" s="54"/>
      <c r="U151" s="54"/>
      <c r="V151" s="69"/>
      <c r="W151" s="54"/>
      <c r="X151" s="54"/>
      <c r="Y151" s="54"/>
      <c r="Z151" s="52"/>
      <c r="AA151" s="66"/>
      <c r="AF151">
        <f>COUNTIF(Лист2!A:A,Лист1!R151)</f>
        <v>0</v>
      </c>
    </row>
    <row r="152" spans="1:32" ht="18">
      <c r="A152" s="10"/>
      <c r="B152" s="78"/>
      <c r="C152" s="79"/>
      <c r="D152" s="78"/>
      <c r="E152" s="78"/>
      <c r="F152" s="78"/>
      <c r="G152" s="80"/>
      <c r="H152" s="78"/>
      <c r="I152" s="82"/>
      <c r="J152" s="78"/>
      <c r="K152" s="78"/>
      <c r="L152" s="54"/>
      <c r="M152" s="54"/>
      <c r="N152" s="53"/>
      <c r="O152" s="54"/>
      <c r="P152" s="54"/>
      <c r="Q152" s="67"/>
      <c r="R152" s="54"/>
      <c r="S152" s="54"/>
      <c r="T152" s="54"/>
      <c r="U152" s="54"/>
      <c r="V152" s="68"/>
      <c r="W152" s="54"/>
      <c r="X152" s="54"/>
      <c r="Y152" s="54"/>
      <c r="Z152" s="83"/>
      <c r="AA152" s="66"/>
      <c r="AF152">
        <f>COUNTIF(Лист2!A:A,Лист1!R152)</f>
        <v>0</v>
      </c>
    </row>
    <row r="153" spans="1:32" ht="18">
      <c r="A153" s="10"/>
      <c r="B153" s="78"/>
      <c r="C153" s="79"/>
      <c r="D153" s="78"/>
      <c r="E153" s="78"/>
      <c r="F153" s="78"/>
      <c r="G153" s="80"/>
      <c r="H153" s="78"/>
      <c r="I153" s="82"/>
      <c r="J153" s="78"/>
      <c r="K153" s="78"/>
      <c r="L153" s="54"/>
      <c r="M153" s="54"/>
      <c r="N153" s="53"/>
      <c r="O153" s="54"/>
      <c r="P153" s="54"/>
      <c r="Q153" s="67"/>
      <c r="R153" s="54"/>
      <c r="S153" s="54"/>
      <c r="T153" s="54"/>
      <c r="U153" s="54"/>
      <c r="V153" s="68"/>
      <c r="W153" s="54"/>
      <c r="X153" s="54"/>
      <c r="Y153" s="54"/>
      <c r="Z153" s="83"/>
      <c r="AA153" s="66"/>
      <c r="AF153">
        <f>COUNTIF(Лист2!A:A,Лист1!R153)</f>
        <v>0</v>
      </c>
    </row>
    <row r="154" spans="1:32" ht="18">
      <c r="A154" s="10"/>
      <c r="B154" s="78"/>
      <c r="C154" s="79"/>
      <c r="D154" s="78"/>
      <c r="E154" s="78"/>
      <c r="F154" s="78"/>
      <c r="G154" s="80"/>
      <c r="H154" s="78"/>
      <c r="I154" s="82"/>
      <c r="J154" s="78"/>
      <c r="K154" s="78"/>
      <c r="L154" s="54"/>
      <c r="M154" s="54"/>
      <c r="N154" s="53"/>
      <c r="O154" s="54"/>
      <c r="P154" s="54"/>
      <c r="Q154" s="67"/>
      <c r="R154" s="54"/>
      <c r="S154" s="54"/>
      <c r="T154" s="54"/>
      <c r="U154" s="54"/>
      <c r="V154" s="68"/>
      <c r="W154" s="54"/>
      <c r="X154" s="54"/>
      <c r="Y154" s="54"/>
      <c r="Z154" s="52"/>
      <c r="AA154" s="66"/>
      <c r="AF154">
        <f>COUNTIF(Лист2!A:A,Лист1!R154)</f>
        <v>0</v>
      </c>
    </row>
    <row r="155" spans="1:32" ht="18">
      <c r="A155" s="10"/>
      <c r="B155" s="78"/>
      <c r="C155" s="79"/>
      <c r="D155" s="78"/>
      <c r="E155" s="78"/>
      <c r="F155" s="78"/>
      <c r="G155" s="80"/>
      <c r="H155" s="78"/>
      <c r="I155" s="82"/>
      <c r="J155" s="78"/>
      <c r="K155" s="78"/>
      <c r="L155" s="54"/>
      <c r="M155" s="54"/>
      <c r="N155" s="53"/>
      <c r="O155" s="54"/>
      <c r="P155" s="54"/>
      <c r="Q155" s="67"/>
      <c r="R155" s="54"/>
      <c r="S155" s="54"/>
      <c r="T155" s="54"/>
      <c r="U155" s="54"/>
      <c r="V155" s="68"/>
      <c r="W155" s="54"/>
      <c r="X155" s="66"/>
      <c r="Y155" s="66"/>
      <c r="Z155" s="83"/>
      <c r="AA155" s="66"/>
      <c r="AF155">
        <f>COUNTIF(Лист2!A:A,Лист1!R155)</f>
        <v>0</v>
      </c>
    </row>
    <row r="156" spans="1:32" ht="18">
      <c r="A156" s="10"/>
      <c r="B156" s="78"/>
      <c r="C156" s="79"/>
      <c r="D156" s="78"/>
      <c r="E156" s="78"/>
      <c r="F156" s="78"/>
      <c r="G156" s="80"/>
      <c r="H156" s="78"/>
      <c r="I156" s="82"/>
      <c r="J156" s="78"/>
      <c r="K156" s="78"/>
      <c r="L156" s="54"/>
      <c r="M156" s="54"/>
      <c r="N156" s="53"/>
      <c r="O156" s="60"/>
      <c r="P156" s="54"/>
      <c r="Q156" s="67"/>
      <c r="R156" s="54"/>
      <c r="S156" s="54"/>
      <c r="T156" s="54"/>
      <c r="U156" s="54"/>
      <c r="V156" s="68"/>
      <c r="W156" s="54"/>
      <c r="X156" s="66"/>
      <c r="Y156" s="66"/>
      <c r="Z156" s="83"/>
      <c r="AA156" s="66"/>
      <c r="AF156">
        <f>COUNTIF(Лист2!A:A,Лист1!R156)</f>
        <v>0</v>
      </c>
    </row>
    <row r="157" spans="1:32" ht="18">
      <c r="A157" s="10"/>
      <c r="B157" s="78"/>
      <c r="C157" s="79"/>
      <c r="D157" s="78"/>
      <c r="E157" s="78"/>
      <c r="F157" s="78"/>
      <c r="G157" s="80"/>
      <c r="H157" s="78"/>
      <c r="I157" s="82"/>
      <c r="J157" s="78"/>
      <c r="K157" s="78"/>
      <c r="L157" s="54"/>
      <c r="M157" s="54"/>
      <c r="N157" s="53"/>
      <c r="O157" s="54"/>
      <c r="P157" s="54"/>
      <c r="Q157" s="67"/>
      <c r="R157" s="54"/>
      <c r="S157" s="54"/>
      <c r="T157" s="54"/>
      <c r="U157" s="54"/>
      <c r="V157" s="68"/>
      <c r="W157" s="54"/>
      <c r="X157" s="66"/>
      <c r="Y157" s="66"/>
      <c r="Z157" s="83"/>
      <c r="AA157" s="66"/>
      <c r="AF157">
        <f>COUNTIF(Лист2!A:A,Лист1!R157)</f>
        <v>0</v>
      </c>
    </row>
    <row r="158" spans="1:32" ht="18">
      <c r="A158" s="10"/>
      <c r="B158" s="78"/>
      <c r="C158" s="79"/>
      <c r="D158" s="78"/>
      <c r="E158" s="78"/>
      <c r="F158" s="78"/>
      <c r="G158" s="80"/>
      <c r="H158" s="78"/>
      <c r="I158" s="82"/>
      <c r="J158" s="78"/>
      <c r="K158" s="78"/>
      <c r="L158" s="54"/>
      <c r="M158" s="54"/>
      <c r="N158" s="53"/>
      <c r="O158" s="54"/>
      <c r="P158" s="54"/>
      <c r="Q158" s="67"/>
      <c r="R158" s="54"/>
      <c r="S158" s="54"/>
      <c r="T158" s="54"/>
      <c r="U158" s="54"/>
      <c r="V158" s="68"/>
      <c r="W158" s="54"/>
      <c r="X158" s="84"/>
      <c r="Y158" s="84"/>
      <c r="Z158" s="83"/>
      <c r="AA158" s="84"/>
      <c r="AF158">
        <f>COUNTIF(Лист2!A:A,Лист1!R158)</f>
        <v>0</v>
      </c>
    </row>
    <row r="159" spans="1:32" ht="18">
      <c r="A159" s="10"/>
      <c r="B159" s="61"/>
      <c r="C159" s="61"/>
      <c r="D159" s="61"/>
      <c r="E159" s="61"/>
      <c r="F159" s="61"/>
      <c r="G159" s="62"/>
      <c r="H159" s="70"/>
      <c r="I159" s="62"/>
      <c r="J159" s="61"/>
      <c r="K159" s="61"/>
      <c r="L159" s="61"/>
      <c r="M159" s="61"/>
      <c r="N159" s="62"/>
      <c r="O159" s="61"/>
      <c r="P159" s="61"/>
      <c r="Q159" s="61"/>
      <c r="R159" s="61"/>
      <c r="S159" s="61"/>
      <c r="T159" s="61"/>
      <c r="U159" s="61"/>
      <c r="V159" s="70"/>
      <c r="W159" s="61"/>
      <c r="X159" s="61"/>
      <c r="Y159" s="61"/>
      <c r="Z159" s="71"/>
      <c r="AA159" s="66"/>
      <c r="AF159">
        <f>COUNTIF(Лист2!A:A,Лист1!R159)</f>
        <v>0</v>
      </c>
    </row>
    <row r="160" spans="1:32" ht="18">
      <c r="A160" s="10"/>
      <c r="B160" s="64"/>
      <c r="C160" s="64"/>
      <c r="D160" s="64"/>
      <c r="E160" s="64"/>
      <c r="F160" s="64"/>
      <c r="G160" s="65"/>
      <c r="H160" s="72"/>
      <c r="I160" s="73"/>
      <c r="J160" s="63"/>
      <c r="K160" s="64"/>
      <c r="L160" s="64"/>
      <c r="M160" s="64"/>
      <c r="N160" s="65"/>
      <c r="O160" s="64"/>
      <c r="P160" s="64"/>
      <c r="Q160" s="64"/>
      <c r="R160" s="64"/>
      <c r="S160" s="61"/>
      <c r="T160" s="64"/>
      <c r="U160" s="64"/>
      <c r="V160" s="72"/>
      <c r="W160" s="64"/>
      <c r="X160" s="64"/>
      <c r="Y160" s="64"/>
      <c r="Z160" s="74"/>
      <c r="AA160" s="66"/>
      <c r="AF160">
        <f>COUNTIF(Лист2!A:A,Лист1!R160)</f>
        <v>0</v>
      </c>
    </row>
    <row r="161" spans="1:32" ht="18">
      <c r="A161" s="10"/>
      <c r="B161" s="64"/>
      <c r="C161" s="64"/>
      <c r="D161" s="64"/>
      <c r="E161" s="64"/>
      <c r="F161" s="64"/>
      <c r="G161" s="65"/>
      <c r="H161" s="72"/>
      <c r="I161" s="62"/>
      <c r="J161" s="64"/>
      <c r="K161" s="64"/>
      <c r="L161" s="64"/>
      <c r="M161" s="64"/>
      <c r="N161" s="65"/>
      <c r="O161" s="64"/>
      <c r="P161" s="64"/>
      <c r="Q161" s="64"/>
      <c r="R161" s="64"/>
      <c r="S161" s="61"/>
      <c r="T161" s="64"/>
      <c r="U161" s="64"/>
      <c r="V161" s="72"/>
      <c r="W161" s="64"/>
      <c r="X161" s="64"/>
      <c r="Y161" s="64"/>
      <c r="Z161" s="74"/>
      <c r="AA161" s="66"/>
      <c r="AF161">
        <f>COUNTIF(Лист2!A:A,Лист1!R161)</f>
        <v>0</v>
      </c>
    </row>
    <row r="162" spans="1:32" ht="18">
      <c r="A162" s="10"/>
      <c r="B162" s="64"/>
      <c r="C162" s="64"/>
      <c r="D162" s="64"/>
      <c r="E162" s="64"/>
      <c r="F162" s="64"/>
      <c r="G162" s="65"/>
      <c r="H162" s="72"/>
      <c r="I162" s="65"/>
      <c r="J162" s="64"/>
      <c r="K162" s="64"/>
      <c r="L162" s="64"/>
      <c r="M162" s="64"/>
      <c r="N162" s="65"/>
      <c r="O162" s="64"/>
      <c r="P162" s="64"/>
      <c r="Q162" s="64"/>
      <c r="R162" s="64"/>
      <c r="S162" s="61"/>
      <c r="T162" s="64"/>
      <c r="U162" s="64"/>
      <c r="V162" s="72"/>
      <c r="W162" s="64"/>
      <c r="X162" s="64"/>
      <c r="Y162" s="64"/>
      <c r="Z162" s="74"/>
      <c r="AA162" s="66"/>
      <c r="AF162">
        <f>COUNTIF(Лист2!A:A,Лист1!R162)</f>
        <v>0</v>
      </c>
    </row>
    <row r="163" spans="1:32" ht="18">
      <c r="A163" s="10"/>
      <c r="B163" s="64"/>
      <c r="C163" s="64"/>
      <c r="D163" s="64"/>
      <c r="E163" s="64"/>
      <c r="F163" s="64"/>
      <c r="G163" s="65"/>
      <c r="H163" s="72"/>
      <c r="I163" s="65"/>
      <c r="J163" s="64"/>
      <c r="K163" s="64"/>
      <c r="L163" s="64"/>
      <c r="M163" s="64"/>
      <c r="N163" s="65"/>
      <c r="O163" s="64"/>
      <c r="P163" s="64"/>
      <c r="Q163" s="64"/>
      <c r="R163" s="64"/>
      <c r="S163" s="61"/>
      <c r="T163" s="64"/>
      <c r="U163" s="64"/>
      <c r="V163" s="72"/>
      <c r="W163" s="64"/>
      <c r="X163" s="64"/>
      <c r="Y163" s="64"/>
      <c r="Z163" s="74"/>
      <c r="AA163" s="66"/>
      <c r="AF163">
        <f>COUNTIF(Лист2!A:A,Лист1!R163)</f>
        <v>0</v>
      </c>
    </row>
    <row r="164" spans="1:32" ht="48.75" customHeight="1">
      <c r="A164" s="10"/>
      <c r="B164" s="64"/>
      <c r="C164" s="64"/>
      <c r="D164" s="64"/>
      <c r="E164" s="64"/>
      <c r="F164" s="64"/>
      <c r="G164" s="65"/>
      <c r="H164" s="72"/>
      <c r="I164" s="65"/>
      <c r="J164" s="64"/>
      <c r="K164" s="64"/>
      <c r="L164" s="64"/>
      <c r="M164" s="64"/>
      <c r="N164" s="65"/>
      <c r="O164" s="64"/>
      <c r="P164" s="64"/>
      <c r="Q164" s="64"/>
      <c r="R164" s="64"/>
      <c r="S164" s="61"/>
      <c r="T164" s="64"/>
      <c r="U164" s="64"/>
      <c r="V164" s="72"/>
      <c r="W164" s="64"/>
      <c r="X164" s="64"/>
      <c r="Y164" s="64"/>
      <c r="Z164" s="74"/>
      <c r="AA164" s="66"/>
      <c r="AF164">
        <f>COUNTIF(Лист2!A:A,Лист1!R164)</f>
        <v>0</v>
      </c>
    </row>
    <row r="165" spans="1:32" ht="18">
      <c r="A165" s="10"/>
      <c r="B165" s="64"/>
      <c r="C165" s="64"/>
      <c r="D165" s="64"/>
      <c r="E165" s="64"/>
      <c r="F165" s="64"/>
      <c r="G165" s="65"/>
      <c r="H165" s="72"/>
      <c r="I165" s="65"/>
      <c r="J165" s="64"/>
      <c r="K165" s="64"/>
      <c r="L165" s="64"/>
      <c r="M165" s="64"/>
      <c r="N165" s="65"/>
      <c r="O165" s="64"/>
      <c r="P165" s="64"/>
      <c r="Q165" s="64"/>
      <c r="R165" s="64"/>
      <c r="S165" s="61"/>
      <c r="T165" s="64"/>
      <c r="U165" s="64"/>
      <c r="V165" s="72"/>
      <c r="W165" s="64"/>
      <c r="X165" s="64"/>
      <c r="Y165" s="64"/>
      <c r="Z165" s="74"/>
      <c r="AA165" s="66"/>
      <c r="AF165">
        <f>COUNTIF(Лист2!A:A,Лист1!R165)</f>
        <v>0</v>
      </c>
    </row>
    <row r="166" spans="1:32" ht="18">
      <c r="A166" s="10"/>
      <c r="B166" s="64"/>
      <c r="C166" s="64"/>
      <c r="D166" s="64"/>
      <c r="E166" s="64"/>
      <c r="F166" s="64"/>
      <c r="G166" s="65"/>
      <c r="H166" s="72"/>
      <c r="I166" s="65"/>
      <c r="J166" s="64"/>
      <c r="K166" s="64"/>
      <c r="L166" s="64"/>
      <c r="M166" s="64"/>
      <c r="N166" s="65"/>
      <c r="O166" s="64"/>
      <c r="P166" s="64"/>
      <c r="Q166" s="64"/>
      <c r="R166" s="64"/>
      <c r="S166" s="61"/>
      <c r="T166" s="64"/>
      <c r="U166" s="64"/>
      <c r="V166" s="72"/>
      <c r="W166" s="64"/>
      <c r="X166" s="64"/>
      <c r="Y166" s="64"/>
      <c r="Z166" s="74"/>
      <c r="AA166" s="66"/>
      <c r="AF166">
        <f>COUNTIF(Лист2!A:A,Лист1!R166)</f>
        <v>0</v>
      </c>
    </row>
    <row r="167" spans="1:32" ht="18">
      <c r="A167" s="10"/>
      <c r="B167" s="64"/>
      <c r="C167" s="64"/>
      <c r="D167" s="64"/>
      <c r="E167" s="64"/>
      <c r="F167" s="64"/>
      <c r="G167" s="65"/>
      <c r="H167" s="72"/>
      <c r="I167" s="65"/>
      <c r="J167" s="64"/>
      <c r="K167" s="64"/>
      <c r="L167" s="64"/>
      <c r="M167" s="64"/>
      <c r="N167" s="65"/>
      <c r="O167" s="64"/>
      <c r="P167" s="64"/>
      <c r="Q167" s="64"/>
      <c r="R167" s="64"/>
      <c r="S167" s="61"/>
      <c r="T167" s="64"/>
      <c r="U167" s="64"/>
      <c r="V167" s="72"/>
      <c r="W167" s="64"/>
      <c r="X167" s="64"/>
      <c r="Y167" s="64"/>
      <c r="Z167" s="74"/>
      <c r="AA167" s="66"/>
      <c r="AF167">
        <f>COUNTIF(Лист2!A:A,Лист1!R167)</f>
        <v>0</v>
      </c>
    </row>
    <row r="168" spans="1:32" ht="18">
      <c r="A168" s="10"/>
      <c r="B168" s="64"/>
      <c r="C168" s="64"/>
      <c r="D168" s="64"/>
      <c r="E168" s="64"/>
      <c r="F168" s="64"/>
      <c r="G168" s="65"/>
      <c r="H168" s="72"/>
      <c r="I168" s="65"/>
      <c r="J168" s="64"/>
      <c r="K168" s="64"/>
      <c r="L168" s="64"/>
      <c r="M168" s="64"/>
      <c r="N168" s="65"/>
      <c r="O168" s="64"/>
      <c r="P168" s="64"/>
      <c r="Q168" s="64"/>
      <c r="R168" s="64"/>
      <c r="S168" s="61"/>
      <c r="T168" s="64"/>
      <c r="U168" s="64"/>
      <c r="V168" s="72"/>
      <c r="W168" s="64"/>
      <c r="X168" s="64"/>
      <c r="Y168" s="64"/>
      <c r="Z168" s="74"/>
      <c r="AA168" s="66"/>
      <c r="AF168">
        <f>COUNTIF(Лист2!A:A,Лист1!R168)</f>
        <v>0</v>
      </c>
    </row>
    <row r="169" spans="1:32" ht="18">
      <c r="A169" s="10"/>
      <c r="B169" s="64"/>
      <c r="C169" s="64"/>
      <c r="D169" s="64"/>
      <c r="E169" s="64"/>
      <c r="F169" s="64"/>
      <c r="G169" s="65"/>
      <c r="H169" s="72"/>
      <c r="I169" s="65"/>
      <c r="J169" s="64"/>
      <c r="K169" s="64"/>
      <c r="L169" s="64"/>
      <c r="M169" s="75"/>
      <c r="N169" s="65"/>
      <c r="O169" s="64"/>
      <c r="P169" s="64"/>
      <c r="Q169" s="64"/>
      <c r="R169" s="64"/>
      <c r="S169" s="64"/>
      <c r="T169" s="64"/>
      <c r="U169" s="64"/>
      <c r="V169" s="72"/>
      <c r="W169" s="64"/>
      <c r="X169" s="64"/>
      <c r="Y169" s="64"/>
      <c r="Z169" s="74"/>
      <c r="AA169" s="66"/>
      <c r="AF169">
        <f>COUNTIF(Лист2!A:A,Лист1!R169)</f>
        <v>0</v>
      </c>
    </row>
    <row r="170" spans="1:32" ht="18">
      <c r="A170" s="10"/>
      <c r="B170" s="64"/>
      <c r="C170" s="64"/>
      <c r="D170" s="64"/>
      <c r="E170" s="64"/>
      <c r="F170" s="64"/>
      <c r="G170" s="65"/>
      <c r="H170" s="72"/>
      <c r="I170" s="65"/>
      <c r="J170" s="64"/>
      <c r="K170" s="64"/>
      <c r="L170" s="64"/>
      <c r="M170" s="76"/>
      <c r="N170" s="65"/>
      <c r="O170" s="64"/>
      <c r="P170" s="64"/>
      <c r="Q170" s="64"/>
      <c r="R170" s="64"/>
      <c r="S170" s="64"/>
      <c r="T170" s="64"/>
      <c r="U170" s="64"/>
      <c r="V170" s="72"/>
      <c r="W170" s="64"/>
      <c r="X170" s="64"/>
      <c r="Y170" s="64"/>
      <c r="Z170" s="74"/>
      <c r="AA170" s="66"/>
      <c r="AF170">
        <f>COUNTIF(Лист2!A:A,Лист1!R170)</f>
        <v>0</v>
      </c>
    </row>
    <row r="171" spans="1:32" ht="18">
      <c r="A171" s="10"/>
      <c r="B171" s="64"/>
      <c r="C171" s="64"/>
      <c r="D171" s="64"/>
      <c r="E171" s="64"/>
      <c r="F171" s="64"/>
      <c r="G171" s="65"/>
      <c r="H171" s="72"/>
      <c r="I171" s="65"/>
      <c r="J171" s="64"/>
      <c r="K171" s="64"/>
      <c r="L171" s="64"/>
      <c r="M171" s="64"/>
      <c r="N171" s="65"/>
      <c r="O171" s="64"/>
      <c r="P171" s="64"/>
      <c r="Q171" s="64"/>
      <c r="R171" s="64"/>
      <c r="S171" s="61"/>
      <c r="T171" s="64"/>
      <c r="U171" s="64"/>
      <c r="V171" s="72"/>
      <c r="W171" s="64"/>
      <c r="X171" s="64"/>
      <c r="Y171" s="64"/>
      <c r="Z171" s="74"/>
      <c r="AA171" s="66"/>
      <c r="AF171">
        <f>COUNTIF(Лист2!A:A,Лист1!R171)</f>
        <v>0</v>
      </c>
    </row>
    <row r="172" spans="1:32" ht="18">
      <c r="A172" s="10"/>
      <c r="B172" s="64"/>
      <c r="C172" s="64"/>
      <c r="D172" s="64"/>
      <c r="E172" s="64"/>
      <c r="F172" s="64"/>
      <c r="G172" s="65"/>
      <c r="H172" s="72"/>
      <c r="I172" s="65"/>
      <c r="J172" s="64"/>
      <c r="K172" s="64"/>
      <c r="L172" s="64"/>
      <c r="M172" s="64"/>
      <c r="N172" s="65"/>
      <c r="O172" s="64"/>
      <c r="P172" s="64"/>
      <c r="Q172" s="64"/>
      <c r="R172" s="64"/>
      <c r="S172" s="61"/>
      <c r="T172" s="64"/>
      <c r="U172" s="64"/>
      <c r="V172" s="72"/>
      <c r="W172" s="64"/>
      <c r="X172" s="64"/>
      <c r="Y172" s="64"/>
      <c r="Z172" s="74"/>
      <c r="AA172" s="66"/>
      <c r="AF172">
        <f>COUNTIF(Лист2!A:A,Лист1!R172)</f>
        <v>0</v>
      </c>
    </row>
    <row r="173" spans="1:32" ht="18">
      <c r="A173" s="10"/>
      <c r="B173" s="64"/>
      <c r="C173" s="64"/>
      <c r="D173" s="64"/>
      <c r="E173" s="64"/>
      <c r="F173" s="64"/>
      <c r="G173" s="65"/>
      <c r="H173" s="72"/>
      <c r="I173" s="65"/>
      <c r="J173" s="64"/>
      <c r="K173" s="64"/>
      <c r="L173" s="64"/>
      <c r="M173" s="64"/>
      <c r="N173" s="65"/>
      <c r="O173" s="64"/>
      <c r="P173" s="64"/>
      <c r="Q173" s="64"/>
      <c r="R173" s="64"/>
      <c r="S173" s="61"/>
      <c r="T173" s="64"/>
      <c r="U173" s="64"/>
      <c r="V173" s="72"/>
      <c r="W173" s="64"/>
      <c r="X173" s="64"/>
      <c r="Y173" s="64"/>
      <c r="Z173" s="74"/>
      <c r="AA173" s="66"/>
      <c r="AF173">
        <f>COUNTIF(Лист2!A:A,Лист1!R173)</f>
        <v>0</v>
      </c>
    </row>
    <row r="174" spans="1:32" ht="18">
      <c r="A174" s="10"/>
      <c r="B174" s="64"/>
      <c r="C174" s="64"/>
      <c r="D174" s="64"/>
      <c r="E174" s="64"/>
      <c r="F174" s="64"/>
      <c r="G174" s="65"/>
      <c r="H174" s="72"/>
      <c r="I174" s="65"/>
      <c r="J174" s="64"/>
      <c r="K174" s="64"/>
      <c r="L174" s="64"/>
      <c r="M174" s="64"/>
      <c r="N174" s="65"/>
      <c r="O174" s="64"/>
      <c r="P174" s="64"/>
      <c r="Q174" s="64"/>
      <c r="R174" s="64"/>
      <c r="S174" s="61"/>
      <c r="T174" s="64"/>
      <c r="U174" s="64"/>
      <c r="V174" s="72"/>
      <c r="W174" s="64"/>
      <c r="X174" s="64"/>
      <c r="Y174" s="64"/>
      <c r="Z174" s="74"/>
      <c r="AA174" s="66"/>
      <c r="AF174">
        <f>COUNTIF(Лист2!A:A,Лист1!R174)</f>
        <v>0</v>
      </c>
    </row>
    <row r="175" spans="1:32" ht="18">
      <c r="A175" s="10"/>
      <c r="B175" s="64"/>
      <c r="C175" s="64"/>
      <c r="D175" s="64"/>
      <c r="E175" s="64"/>
      <c r="F175" s="64"/>
      <c r="G175" s="65"/>
      <c r="H175" s="72"/>
      <c r="I175" s="65"/>
      <c r="J175" s="64"/>
      <c r="K175" s="64"/>
      <c r="L175" s="64"/>
      <c r="M175" s="64"/>
      <c r="N175" s="65"/>
      <c r="O175" s="64"/>
      <c r="P175" s="64"/>
      <c r="Q175" s="64"/>
      <c r="R175" s="64"/>
      <c r="S175" s="61"/>
      <c r="T175" s="64"/>
      <c r="U175" s="64"/>
      <c r="V175" s="72"/>
      <c r="W175" s="64"/>
      <c r="X175" s="64"/>
      <c r="Y175" s="64"/>
      <c r="Z175" s="74"/>
      <c r="AA175" s="66"/>
      <c r="AF175">
        <f>COUNTIF(Лист2!A:A,Лист1!R175)</f>
        <v>0</v>
      </c>
    </row>
    <row r="176" spans="1:32" ht="18">
      <c r="A176" s="10"/>
      <c r="B176" s="64"/>
      <c r="C176" s="64"/>
      <c r="D176" s="64"/>
      <c r="E176" s="64"/>
      <c r="F176" s="64"/>
      <c r="G176" s="65"/>
      <c r="H176" s="72"/>
      <c r="I176" s="65"/>
      <c r="J176" s="64"/>
      <c r="K176" s="64"/>
      <c r="L176" s="64"/>
      <c r="M176" s="64"/>
      <c r="N176" s="65"/>
      <c r="O176" s="64"/>
      <c r="P176" s="64"/>
      <c r="Q176" s="64"/>
      <c r="R176" s="64"/>
      <c r="S176" s="61"/>
      <c r="T176" s="64"/>
      <c r="U176" s="64"/>
      <c r="V176" s="72"/>
      <c r="W176" s="64"/>
      <c r="X176" s="64"/>
      <c r="Y176" s="64"/>
      <c r="Z176" s="74"/>
      <c r="AA176" s="66"/>
      <c r="AF176">
        <f>COUNTIF(Лист2!A:A,Лист1!R176)</f>
        <v>0</v>
      </c>
    </row>
    <row r="177" spans="1:32" ht="18">
      <c r="A177" s="10"/>
      <c r="B177" s="64"/>
      <c r="C177" s="64"/>
      <c r="D177" s="64"/>
      <c r="E177" s="64"/>
      <c r="F177" s="64"/>
      <c r="G177" s="65"/>
      <c r="H177" s="72"/>
      <c r="I177" s="65"/>
      <c r="J177" s="64"/>
      <c r="K177" s="64"/>
      <c r="L177" s="64"/>
      <c r="M177" s="64"/>
      <c r="N177" s="65"/>
      <c r="O177" s="64"/>
      <c r="P177" s="64"/>
      <c r="Q177" s="64"/>
      <c r="R177" s="64"/>
      <c r="S177" s="61"/>
      <c r="T177" s="64"/>
      <c r="U177" s="64"/>
      <c r="V177" s="72"/>
      <c r="W177" s="64"/>
      <c r="X177" s="64"/>
      <c r="Y177" s="64"/>
      <c r="Z177" s="74"/>
      <c r="AA177" s="66"/>
      <c r="AF177">
        <f>COUNTIF(Лист2!A:A,Лист1!R177)</f>
        <v>0</v>
      </c>
    </row>
    <row r="178" spans="1:32" ht="18">
      <c r="A178" s="10"/>
      <c r="B178" s="64"/>
      <c r="C178" s="64"/>
      <c r="D178" s="64"/>
      <c r="E178" s="64"/>
      <c r="F178" s="64"/>
      <c r="G178" s="65"/>
      <c r="H178" s="64"/>
      <c r="I178" s="65"/>
      <c r="J178" s="64"/>
      <c r="K178" s="64"/>
      <c r="L178" s="64"/>
      <c r="M178" s="64"/>
      <c r="N178" s="65"/>
      <c r="O178" s="64"/>
      <c r="P178" s="64"/>
      <c r="Q178" s="64"/>
      <c r="R178" s="64"/>
      <c r="S178" s="64"/>
      <c r="T178" s="64"/>
      <c r="U178" s="64"/>
      <c r="V178" s="72"/>
      <c r="W178" s="64"/>
      <c r="X178" s="64"/>
      <c r="Y178" s="64"/>
      <c r="Z178" s="74"/>
      <c r="AA178" s="66"/>
      <c r="AF178">
        <f>COUNTIF(Лист2!A:A,Лист1!R178)</f>
        <v>0</v>
      </c>
    </row>
    <row r="179" spans="1:32" ht="17.649999999999999">
      <c r="A179" s="10"/>
      <c r="B179" s="14"/>
      <c r="C179" s="15"/>
      <c r="D179" s="14"/>
      <c r="E179" s="14"/>
      <c r="F179" s="14"/>
      <c r="G179" s="16"/>
      <c r="H179" s="17"/>
      <c r="I179" s="16"/>
      <c r="J179" s="14"/>
      <c r="K179" s="14"/>
      <c r="L179" s="14"/>
      <c r="M179" s="14"/>
      <c r="N179" s="16"/>
      <c r="O179" s="14"/>
      <c r="P179" s="14"/>
      <c r="Q179" s="14"/>
      <c r="R179" s="14"/>
      <c r="S179" s="14"/>
      <c r="T179" s="14"/>
      <c r="U179" s="14"/>
      <c r="V179" s="17"/>
      <c r="W179" s="14"/>
      <c r="X179" s="24"/>
      <c r="Y179" s="24"/>
      <c r="Z179" s="24"/>
      <c r="AA179" s="24"/>
      <c r="AF179">
        <f>COUNTIF(Лист2!A:A,Лист1!R179)</f>
        <v>0</v>
      </c>
    </row>
    <row r="180" spans="1:32" ht="17.649999999999999">
      <c r="A180" s="10"/>
      <c r="B180" s="14"/>
      <c r="C180" s="15"/>
      <c r="D180" s="14"/>
      <c r="E180" s="14"/>
      <c r="F180" s="14"/>
      <c r="G180" s="16"/>
      <c r="H180" s="17"/>
      <c r="I180" s="16"/>
      <c r="J180" s="14"/>
      <c r="K180" s="14"/>
      <c r="L180" s="14"/>
      <c r="M180" s="14"/>
      <c r="N180" s="16"/>
      <c r="O180" s="14"/>
      <c r="P180" s="14"/>
      <c r="Q180" s="14"/>
      <c r="R180" s="14"/>
      <c r="S180" s="14"/>
      <c r="T180" s="14"/>
      <c r="U180" s="14"/>
      <c r="V180" s="17"/>
      <c r="W180" s="14"/>
      <c r="X180" s="24"/>
      <c r="Y180" s="24"/>
      <c r="Z180" s="24"/>
      <c r="AA180" s="24"/>
      <c r="AF180">
        <f>COUNTIF(Лист2!A:A,Лист1!R180)</f>
        <v>0</v>
      </c>
    </row>
    <row r="181" spans="1:32" ht="17.649999999999999">
      <c r="A181" s="10"/>
      <c r="B181" s="14"/>
      <c r="C181" s="15"/>
      <c r="D181" s="14"/>
      <c r="E181" s="14"/>
      <c r="F181" s="14"/>
      <c r="G181" s="16"/>
      <c r="H181" s="17"/>
      <c r="I181" s="16"/>
      <c r="J181" s="14"/>
      <c r="K181" s="14"/>
      <c r="L181" s="14"/>
      <c r="M181" s="14"/>
      <c r="N181" s="16"/>
      <c r="O181" s="14"/>
      <c r="P181" s="14"/>
      <c r="Q181" s="14"/>
      <c r="R181" s="14"/>
      <c r="S181" s="14"/>
      <c r="T181" s="14"/>
      <c r="U181" s="14"/>
      <c r="V181" s="17"/>
      <c r="W181" s="14"/>
      <c r="X181" s="24"/>
      <c r="Y181" s="24"/>
      <c r="Z181" s="24"/>
      <c r="AA181" s="24"/>
      <c r="AF181">
        <f>COUNTIF(Лист2!A:A,Лист1!R181)</f>
        <v>0</v>
      </c>
    </row>
    <row r="182" spans="1:32" ht="17.649999999999999">
      <c r="A182" s="10"/>
      <c r="B182" s="14"/>
      <c r="C182" s="15"/>
      <c r="D182" s="14"/>
      <c r="E182" s="14"/>
      <c r="F182" s="14"/>
      <c r="G182" s="16"/>
      <c r="H182" s="17"/>
      <c r="I182" s="16"/>
      <c r="J182" s="14"/>
      <c r="K182" s="14"/>
      <c r="L182" s="14"/>
      <c r="M182" s="14"/>
      <c r="N182" s="16"/>
      <c r="O182" s="14"/>
      <c r="P182" s="14"/>
      <c r="Q182" s="14"/>
      <c r="R182" s="14"/>
      <c r="S182" s="14"/>
      <c r="T182" s="14"/>
      <c r="U182" s="14"/>
      <c r="V182" s="17"/>
      <c r="W182" s="14"/>
      <c r="X182" s="24"/>
      <c r="Y182" s="24"/>
      <c r="Z182" s="24"/>
      <c r="AA182" s="24"/>
      <c r="AF182">
        <f>COUNTIF(Лист2!A:A,Лист1!R182)</f>
        <v>0</v>
      </c>
    </row>
    <row r="183" spans="1:32" ht="17.649999999999999">
      <c r="A183" s="10"/>
      <c r="B183" s="14"/>
      <c r="C183" s="15"/>
      <c r="D183" s="14"/>
      <c r="E183" s="14"/>
      <c r="F183" s="14"/>
      <c r="G183" s="16"/>
      <c r="H183" s="17"/>
      <c r="I183" s="16"/>
      <c r="J183" s="14"/>
      <c r="K183" s="14"/>
      <c r="L183" s="14"/>
      <c r="M183" s="14"/>
      <c r="N183" s="16"/>
      <c r="O183" s="14"/>
      <c r="P183" s="14"/>
      <c r="Q183" s="14"/>
      <c r="R183" s="14"/>
      <c r="S183" s="14"/>
      <c r="T183" s="14"/>
      <c r="U183" s="14"/>
      <c r="V183" s="17"/>
      <c r="W183" s="14"/>
      <c r="X183" s="24"/>
      <c r="Y183" s="24"/>
      <c r="Z183" s="24"/>
      <c r="AA183" s="24"/>
      <c r="AF183">
        <f>COUNTIF(Лист2!A:A,Лист1!R183)</f>
        <v>0</v>
      </c>
    </row>
    <row r="184" spans="1:32" ht="17.649999999999999">
      <c r="A184" s="10"/>
      <c r="B184" s="33"/>
      <c r="C184" s="36"/>
      <c r="D184" s="33"/>
      <c r="E184" s="33"/>
      <c r="F184" s="33"/>
      <c r="G184" s="37"/>
      <c r="H184" s="33"/>
      <c r="I184" s="35"/>
      <c r="J184" s="33"/>
      <c r="K184" s="33"/>
      <c r="L184" s="27"/>
      <c r="M184" s="27"/>
      <c r="N184" s="28"/>
      <c r="O184" s="27"/>
      <c r="P184" s="27"/>
      <c r="Q184" s="33"/>
      <c r="R184" s="27"/>
      <c r="S184" s="27"/>
      <c r="T184" s="27"/>
      <c r="U184" s="27"/>
      <c r="V184" s="38"/>
      <c r="W184" s="27"/>
      <c r="X184" s="27"/>
      <c r="Y184" s="27"/>
      <c r="Z184" s="34"/>
      <c r="AA184" s="29"/>
      <c r="AF184">
        <f>COUNTIF(Лист2!A:A,Лист1!R184)</f>
        <v>0</v>
      </c>
    </row>
    <row r="185" spans="1:32" ht="17.649999999999999">
      <c r="A185" s="10"/>
      <c r="B185" s="33"/>
      <c r="C185" s="36"/>
      <c r="D185" s="33"/>
      <c r="E185" s="33"/>
      <c r="F185" s="33"/>
      <c r="G185" s="37"/>
      <c r="H185" s="33"/>
      <c r="I185" s="35"/>
      <c r="J185" s="33"/>
      <c r="K185" s="33"/>
      <c r="L185" s="27"/>
      <c r="M185" s="27"/>
      <c r="N185" s="28"/>
      <c r="O185" s="27"/>
      <c r="P185" s="27"/>
      <c r="Q185" s="33"/>
      <c r="R185" s="27"/>
      <c r="S185" s="27"/>
      <c r="T185" s="27"/>
      <c r="U185" s="27"/>
      <c r="V185" s="38"/>
      <c r="W185" s="27"/>
      <c r="X185" s="27"/>
      <c r="Y185" s="27"/>
      <c r="Z185" s="14"/>
      <c r="AA185" s="29"/>
      <c r="AF185">
        <f>COUNTIF(Лист2!A:A,Лист1!R185)</f>
        <v>0</v>
      </c>
    </row>
    <row r="186" spans="1:32" ht="17.649999999999999">
      <c r="A186" s="10"/>
      <c r="B186" s="33"/>
      <c r="C186" s="36"/>
      <c r="D186" s="33"/>
      <c r="E186" s="33"/>
      <c r="F186" s="33"/>
      <c r="G186" s="37"/>
      <c r="H186" s="33"/>
      <c r="I186" s="35"/>
      <c r="J186" s="33"/>
      <c r="K186" s="33"/>
      <c r="L186" s="27"/>
      <c r="M186" s="27"/>
      <c r="N186" s="28"/>
      <c r="O186" s="27"/>
      <c r="P186" s="27"/>
      <c r="Q186" s="33"/>
      <c r="R186" s="27"/>
      <c r="S186" s="27"/>
      <c r="T186" s="27"/>
      <c r="U186" s="27"/>
      <c r="V186" s="38"/>
      <c r="W186" s="27"/>
      <c r="X186" s="27"/>
      <c r="Y186" s="27"/>
      <c r="Z186" s="34"/>
      <c r="AA186" s="29"/>
      <c r="AF186">
        <f>COUNTIF(Лист2!A:A,Лист1!R186)</f>
        <v>0</v>
      </c>
    </row>
    <row r="187" spans="1:32" ht="17.649999999999999">
      <c r="A187" s="10"/>
      <c r="B187" s="33"/>
      <c r="C187" s="36"/>
      <c r="D187" s="33"/>
      <c r="E187" s="33"/>
      <c r="F187" s="33"/>
      <c r="G187" s="37"/>
      <c r="H187" s="33"/>
      <c r="I187" s="35"/>
      <c r="J187" s="33"/>
      <c r="K187" s="33"/>
      <c r="L187" s="27"/>
      <c r="M187" s="27"/>
      <c r="N187" s="28"/>
      <c r="O187" s="27"/>
      <c r="P187" s="27"/>
      <c r="Q187" s="33"/>
      <c r="R187" s="27"/>
      <c r="S187" s="27"/>
      <c r="T187" s="27"/>
      <c r="U187" s="27"/>
      <c r="V187" s="38"/>
      <c r="W187" s="27"/>
      <c r="X187" s="27"/>
      <c r="Y187" s="27"/>
      <c r="Z187" s="14"/>
      <c r="AA187" s="29"/>
      <c r="AF187">
        <f>COUNTIF(Лист2!A:A,Лист1!R187)</f>
        <v>0</v>
      </c>
    </row>
    <row r="188" spans="1:32" ht="17.649999999999999">
      <c r="A188" s="10"/>
      <c r="B188" s="33"/>
      <c r="C188" s="36"/>
      <c r="D188" s="33"/>
      <c r="E188" s="33"/>
      <c r="F188" s="33"/>
      <c r="G188" s="37"/>
      <c r="H188" s="33"/>
      <c r="I188" s="35"/>
      <c r="J188" s="33"/>
      <c r="K188" s="33"/>
      <c r="L188" s="27"/>
      <c r="M188" s="27"/>
      <c r="N188" s="28"/>
      <c r="O188" s="27"/>
      <c r="P188" s="27"/>
      <c r="Q188" s="33"/>
      <c r="R188" s="27"/>
      <c r="S188" s="27"/>
      <c r="T188" s="27"/>
      <c r="U188" s="27"/>
      <c r="V188" s="38"/>
      <c r="W188" s="27"/>
      <c r="X188" s="27"/>
      <c r="Y188" s="27"/>
      <c r="Z188" s="39"/>
      <c r="AA188" s="29"/>
      <c r="AF188">
        <f>COUNTIF(Лист2!A:A,Лист1!R188)</f>
        <v>0</v>
      </c>
    </row>
    <row r="189" spans="1:32" ht="17.649999999999999">
      <c r="A189" s="10"/>
      <c r="B189" s="33"/>
      <c r="C189" s="36"/>
      <c r="D189" s="33"/>
      <c r="E189" s="33"/>
      <c r="F189" s="33"/>
      <c r="G189" s="37"/>
      <c r="H189" s="33"/>
      <c r="I189" s="35"/>
      <c r="J189" s="33"/>
      <c r="K189" s="33"/>
      <c r="L189" s="27"/>
      <c r="M189" s="27"/>
      <c r="N189" s="28"/>
      <c r="O189" s="27"/>
      <c r="P189" s="27"/>
      <c r="Q189" s="33"/>
      <c r="R189" s="27"/>
      <c r="S189" s="27"/>
      <c r="T189" s="27"/>
      <c r="U189" s="27"/>
      <c r="V189" s="38"/>
      <c r="W189" s="27"/>
      <c r="X189" s="27"/>
      <c r="Y189" s="27"/>
      <c r="Z189" s="34"/>
      <c r="AA189" s="29"/>
      <c r="AF189">
        <f>COUNTIF(Лист2!A:A,Лист1!R189)</f>
        <v>0</v>
      </c>
    </row>
    <row r="190" spans="1:32" ht="17.649999999999999">
      <c r="A190" s="10"/>
      <c r="B190" s="33"/>
      <c r="C190" s="36"/>
      <c r="D190" s="33"/>
      <c r="E190" s="33"/>
      <c r="F190" s="33"/>
      <c r="G190" s="37"/>
      <c r="H190" s="33"/>
      <c r="I190" s="35"/>
      <c r="J190" s="33"/>
      <c r="K190" s="33"/>
      <c r="L190" s="27"/>
      <c r="M190" s="27"/>
      <c r="N190" s="28"/>
      <c r="O190" s="27"/>
      <c r="P190" s="27"/>
      <c r="Q190" s="33"/>
      <c r="R190" s="27"/>
      <c r="S190" s="27"/>
      <c r="T190" s="27"/>
      <c r="U190" s="27"/>
      <c r="V190" s="38"/>
      <c r="W190" s="27"/>
      <c r="X190" s="29"/>
      <c r="Y190" s="29"/>
      <c r="Z190" s="19"/>
      <c r="AA190" s="29"/>
      <c r="AF190">
        <f>COUNTIF(Лист2!A:A,Лист1!R190)</f>
        <v>0</v>
      </c>
    </row>
    <row r="191" spans="1:32" ht="17.649999999999999">
      <c r="A191" s="10"/>
      <c r="B191" s="33"/>
      <c r="C191" s="36"/>
      <c r="D191" s="33"/>
      <c r="E191" s="33"/>
      <c r="F191" s="33"/>
      <c r="G191" s="37"/>
      <c r="H191" s="33"/>
      <c r="I191" s="35"/>
      <c r="J191" s="33"/>
      <c r="K191" s="33"/>
      <c r="L191" s="27"/>
      <c r="M191" s="27"/>
      <c r="N191" s="28"/>
      <c r="O191" s="27"/>
      <c r="P191" s="27"/>
      <c r="Q191" s="33"/>
      <c r="R191" s="27"/>
      <c r="S191" s="27"/>
      <c r="T191" s="27"/>
      <c r="U191" s="27"/>
      <c r="V191" s="38"/>
      <c r="W191" s="27"/>
      <c r="X191" s="29"/>
      <c r="Y191" s="29"/>
      <c r="Z191" s="34"/>
      <c r="AA191" s="29"/>
      <c r="AF191">
        <f>COUNTIF(Лист2!A:A,Лист1!R191)</f>
        <v>0</v>
      </c>
    </row>
    <row r="192" spans="1:32" ht="17.649999999999999">
      <c r="A192" s="10"/>
      <c r="B192" s="15"/>
      <c r="C192" s="15"/>
      <c r="D192" s="15"/>
      <c r="E192" s="15"/>
      <c r="F192" s="14"/>
      <c r="G192" s="20"/>
      <c r="H192" s="21"/>
      <c r="I192" s="16"/>
      <c r="J192" s="15"/>
      <c r="K192" s="15"/>
      <c r="L192" s="22"/>
      <c r="M192" s="22"/>
      <c r="N192" s="16"/>
      <c r="O192" s="14"/>
      <c r="P192" s="15"/>
      <c r="Q192" s="15"/>
      <c r="R192" s="22"/>
      <c r="S192" s="22"/>
      <c r="T192" s="22"/>
      <c r="U192" s="22"/>
      <c r="V192" s="17"/>
      <c r="W192" s="22"/>
      <c r="X192" s="22"/>
      <c r="Y192" s="22"/>
      <c r="Z192" s="15"/>
      <c r="AA192" s="29"/>
      <c r="AF192">
        <f>COUNTIF(Лист2!A:A,Лист1!R192)</f>
        <v>0</v>
      </c>
    </row>
    <row r="193" spans="1:32" ht="17.649999999999999">
      <c r="A193" s="10"/>
      <c r="B193" s="15"/>
      <c r="C193" s="15"/>
      <c r="D193" s="15"/>
      <c r="E193" s="15"/>
      <c r="F193" s="14"/>
      <c r="G193" s="20"/>
      <c r="H193" s="21"/>
      <c r="I193" s="16"/>
      <c r="J193" s="15"/>
      <c r="K193" s="15"/>
      <c r="L193" s="22"/>
      <c r="M193" s="22"/>
      <c r="N193" s="16"/>
      <c r="O193" s="14"/>
      <c r="P193" s="15"/>
      <c r="Q193" s="15"/>
      <c r="R193" s="22"/>
      <c r="S193" s="22"/>
      <c r="T193" s="22"/>
      <c r="U193" s="22"/>
      <c r="V193" s="17"/>
      <c r="W193" s="22"/>
      <c r="X193" s="23"/>
      <c r="Y193" s="22"/>
      <c r="Z193" s="15"/>
      <c r="AA193" s="29"/>
      <c r="AF193">
        <f>COUNTIF(Лист2!A:A,Лист1!R193)</f>
        <v>0</v>
      </c>
    </row>
    <row r="194" spans="1:32" ht="17.649999999999999">
      <c r="A194" s="10"/>
      <c r="B194" s="15"/>
      <c r="C194" s="15"/>
      <c r="D194" s="15"/>
      <c r="E194" s="15"/>
      <c r="F194" s="14"/>
      <c r="G194" s="20"/>
      <c r="H194" s="21"/>
      <c r="I194" s="16"/>
      <c r="J194" s="15"/>
      <c r="K194" s="15"/>
      <c r="L194" s="22"/>
      <c r="M194" s="22"/>
      <c r="N194" s="16"/>
      <c r="O194" s="14"/>
      <c r="P194" s="15"/>
      <c r="Q194" s="15"/>
      <c r="R194" s="22"/>
      <c r="S194" s="22"/>
      <c r="T194" s="22"/>
      <c r="U194" s="22"/>
      <c r="V194" s="17"/>
      <c r="W194" s="22"/>
      <c r="X194" s="23"/>
      <c r="Y194" s="22"/>
      <c r="Z194" s="15"/>
      <c r="AA194" s="29"/>
      <c r="AF194">
        <f>COUNTIF(Лист2!A:A,Лист1!R194)</f>
        <v>0</v>
      </c>
    </row>
    <row r="195" spans="1:32" ht="17.649999999999999">
      <c r="A195" s="10"/>
      <c r="B195" s="15"/>
      <c r="C195" s="15"/>
      <c r="D195" s="15"/>
      <c r="E195" s="15"/>
      <c r="F195" s="14"/>
      <c r="G195" s="20"/>
      <c r="H195" s="21"/>
      <c r="I195" s="16"/>
      <c r="J195" s="15"/>
      <c r="K195" s="15"/>
      <c r="L195" s="22"/>
      <c r="M195" s="22"/>
      <c r="N195" s="16"/>
      <c r="O195" s="14"/>
      <c r="P195" s="15"/>
      <c r="Q195" s="15"/>
      <c r="R195" s="22"/>
      <c r="S195" s="22"/>
      <c r="T195" s="22"/>
      <c r="U195" s="22"/>
      <c r="V195" s="17"/>
      <c r="W195" s="22"/>
      <c r="X195" s="23"/>
      <c r="Y195" s="22"/>
      <c r="Z195" s="15"/>
      <c r="AA195" s="29"/>
      <c r="AF195">
        <f>COUNTIF(Лист2!A:A,Лист1!R195)</f>
        <v>0</v>
      </c>
    </row>
    <row r="196" spans="1:32" ht="17.649999999999999">
      <c r="A196" s="10"/>
      <c r="B196" s="15"/>
      <c r="C196" s="15"/>
      <c r="D196" s="15"/>
      <c r="E196" s="15"/>
      <c r="F196" s="14"/>
      <c r="G196" s="20"/>
      <c r="H196" s="21"/>
      <c r="I196" s="16"/>
      <c r="J196" s="15"/>
      <c r="K196" s="15"/>
      <c r="L196" s="22"/>
      <c r="M196" s="22"/>
      <c r="N196" s="16"/>
      <c r="O196" s="14"/>
      <c r="P196" s="15"/>
      <c r="Q196" s="15"/>
      <c r="R196" s="22"/>
      <c r="S196" s="22"/>
      <c r="T196" s="22"/>
      <c r="U196" s="22"/>
      <c r="V196" s="17"/>
      <c r="W196" s="22"/>
      <c r="X196" s="23"/>
      <c r="Y196" s="22"/>
      <c r="Z196" s="15"/>
      <c r="AA196" s="29"/>
      <c r="AF196">
        <f>COUNTIF(Лист2!A:A,Лист1!R196)</f>
        <v>0</v>
      </c>
    </row>
    <row r="197" spans="1:32" ht="17.649999999999999">
      <c r="A197" s="10"/>
      <c r="B197" s="15"/>
      <c r="C197" s="15"/>
      <c r="D197" s="15"/>
      <c r="E197" s="15"/>
      <c r="F197" s="14"/>
      <c r="G197" s="20"/>
      <c r="H197" s="21"/>
      <c r="I197" s="16"/>
      <c r="J197" s="15"/>
      <c r="K197" s="15"/>
      <c r="L197" s="22"/>
      <c r="M197" s="22"/>
      <c r="N197" s="16"/>
      <c r="O197" s="14"/>
      <c r="P197" s="15"/>
      <c r="Q197" s="15"/>
      <c r="R197" s="22"/>
      <c r="S197" s="22"/>
      <c r="T197" s="22"/>
      <c r="U197" s="22"/>
      <c r="V197" s="17"/>
      <c r="W197" s="22"/>
      <c r="X197" s="22"/>
      <c r="Y197" s="22"/>
      <c r="Z197" s="15"/>
      <c r="AA197" s="29"/>
      <c r="AF197">
        <f>COUNTIF(Лист2!A:A,Лист1!R197)</f>
        <v>0</v>
      </c>
    </row>
    <row r="198" spans="1:32" ht="17.649999999999999">
      <c r="A198" s="10"/>
      <c r="B198" s="15"/>
      <c r="C198" s="15"/>
      <c r="D198" s="15"/>
      <c r="E198" s="15"/>
      <c r="F198" s="14"/>
      <c r="G198" s="20"/>
      <c r="H198" s="21"/>
      <c r="I198" s="16"/>
      <c r="J198" s="15"/>
      <c r="K198" s="15"/>
      <c r="L198" s="22"/>
      <c r="M198" s="22"/>
      <c r="N198" s="16"/>
      <c r="O198" s="14"/>
      <c r="P198" s="15"/>
      <c r="Q198" s="15"/>
      <c r="R198" s="22"/>
      <c r="S198" s="22"/>
      <c r="T198" s="22"/>
      <c r="U198" s="22"/>
      <c r="V198" s="17"/>
      <c r="W198" s="22"/>
      <c r="X198" s="23"/>
      <c r="Y198" s="22"/>
      <c r="Z198" s="15"/>
      <c r="AA198" s="29"/>
      <c r="AF198">
        <f>COUNTIF(Лист2!A:A,Лист1!R198)</f>
        <v>0</v>
      </c>
    </row>
    <row r="199" spans="1:32" ht="17.649999999999999">
      <c r="A199" s="10"/>
      <c r="B199" s="15"/>
      <c r="C199" s="15"/>
      <c r="D199" s="15"/>
      <c r="E199" s="15"/>
      <c r="F199" s="14"/>
      <c r="G199" s="20"/>
      <c r="H199" s="21"/>
      <c r="I199" s="16"/>
      <c r="J199" s="15"/>
      <c r="K199" s="15"/>
      <c r="L199" s="22"/>
      <c r="M199" s="22"/>
      <c r="N199" s="16"/>
      <c r="O199" s="14"/>
      <c r="P199" s="15"/>
      <c r="Q199" s="15"/>
      <c r="R199" s="22"/>
      <c r="S199" s="22"/>
      <c r="T199" s="22"/>
      <c r="U199" s="22"/>
      <c r="V199" s="17"/>
      <c r="W199" s="22"/>
      <c r="X199" s="22"/>
      <c r="Y199" s="22"/>
      <c r="Z199" s="15"/>
      <c r="AA199" s="29"/>
      <c r="AF199">
        <f>COUNTIF(Лист2!A:A,Лист1!R199)</f>
        <v>0</v>
      </c>
    </row>
    <row r="200" spans="1:32" ht="17.649999999999999">
      <c r="A200" s="10"/>
      <c r="B200" s="15"/>
      <c r="C200" s="15"/>
      <c r="D200" s="15"/>
      <c r="E200" s="15"/>
      <c r="F200" s="14"/>
      <c r="G200" s="20"/>
      <c r="H200" s="21"/>
      <c r="I200" s="16"/>
      <c r="J200" s="15"/>
      <c r="K200" s="15"/>
      <c r="L200" s="22"/>
      <c r="M200" s="22"/>
      <c r="N200" s="16"/>
      <c r="O200" s="14"/>
      <c r="P200" s="15"/>
      <c r="Q200" s="15"/>
      <c r="R200" s="22"/>
      <c r="S200" s="22"/>
      <c r="T200" s="22"/>
      <c r="U200" s="22"/>
      <c r="V200" s="17"/>
      <c r="W200" s="22"/>
      <c r="X200" s="23"/>
      <c r="Y200" s="22"/>
      <c r="Z200" s="15"/>
      <c r="AA200" s="29"/>
      <c r="AF200">
        <f>COUNTIF(Лист2!A:A,Лист1!R200)</f>
        <v>0</v>
      </c>
    </row>
    <row r="201" spans="1:32" ht="17.649999999999999">
      <c r="A201" s="10"/>
      <c r="B201" s="15"/>
      <c r="C201" s="15"/>
      <c r="D201" s="15"/>
      <c r="E201" s="15"/>
      <c r="F201" s="14"/>
      <c r="G201" s="20"/>
      <c r="H201" s="21"/>
      <c r="I201" s="16"/>
      <c r="J201" s="15"/>
      <c r="K201" s="15"/>
      <c r="L201" s="22"/>
      <c r="M201" s="22"/>
      <c r="N201" s="16"/>
      <c r="O201" s="14"/>
      <c r="P201" s="15"/>
      <c r="Q201" s="15"/>
      <c r="R201" s="22"/>
      <c r="S201" s="22"/>
      <c r="T201" s="22"/>
      <c r="U201" s="22"/>
      <c r="V201" s="17"/>
      <c r="W201" s="22"/>
      <c r="X201" s="22"/>
      <c r="Y201" s="22"/>
      <c r="Z201" s="15"/>
      <c r="AA201" s="29"/>
      <c r="AF201">
        <f>COUNTIF(Лист2!A:A,Лист1!R201)</f>
        <v>0</v>
      </c>
    </row>
    <row r="202" spans="1:32" ht="17.649999999999999">
      <c r="A202" s="10"/>
      <c r="B202" s="15"/>
      <c r="C202" s="15"/>
      <c r="D202" s="15"/>
      <c r="E202" s="15"/>
      <c r="F202" s="14"/>
      <c r="G202" s="20"/>
      <c r="H202" s="21"/>
      <c r="I202" s="16"/>
      <c r="J202" s="15"/>
      <c r="K202" s="15"/>
      <c r="L202" s="22"/>
      <c r="M202" s="22"/>
      <c r="N202" s="16"/>
      <c r="O202" s="14"/>
      <c r="P202" s="15"/>
      <c r="Q202" s="15"/>
      <c r="R202" s="22"/>
      <c r="S202" s="22"/>
      <c r="T202" s="22"/>
      <c r="U202" s="22"/>
      <c r="V202" s="17"/>
      <c r="W202" s="22"/>
      <c r="X202" s="23"/>
      <c r="Y202" s="22"/>
      <c r="Z202" s="15"/>
      <c r="AA202" s="29"/>
      <c r="AF202">
        <f>COUNTIF(Лист2!A:A,Лист1!R202)</f>
        <v>0</v>
      </c>
    </row>
    <row r="203" spans="1:32" ht="17.649999999999999">
      <c r="A203" s="10"/>
      <c r="B203" s="15"/>
      <c r="C203" s="15"/>
      <c r="D203" s="15"/>
      <c r="E203" s="15"/>
      <c r="F203" s="14"/>
      <c r="G203" s="20"/>
      <c r="H203" s="21"/>
      <c r="I203" s="16"/>
      <c r="J203" s="15"/>
      <c r="K203" s="15"/>
      <c r="L203" s="22"/>
      <c r="M203" s="22"/>
      <c r="N203" s="16"/>
      <c r="O203" s="14"/>
      <c r="P203" s="15"/>
      <c r="Q203" s="15"/>
      <c r="R203" s="22"/>
      <c r="S203" s="22"/>
      <c r="T203" s="22"/>
      <c r="U203" s="22"/>
      <c r="V203" s="17"/>
      <c r="W203" s="22"/>
      <c r="X203" s="22"/>
      <c r="Y203" s="22"/>
      <c r="Z203" s="15"/>
      <c r="AA203" s="29"/>
      <c r="AF203">
        <f>COUNTIF(Лист2!A:A,Лист1!R203)</f>
        <v>0</v>
      </c>
    </row>
    <row r="204" spans="1:32" ht="17.649999999999999">
      <c r="A204" s="10"/>
      <c r="B204" s="15"/>
      <c r="C204" s="15"/>
      <c r="D204" s="15"/>
      <c r="E204" s="15"/>
      <c r="F204" s="14"/>
      <c r="G204" s="20"/>
      <c r="H204" s="21"/>
      <c r="I204" s="16"/>
      <c r="J204" s="15"/>
      <c r="K204" s="15"/>
      <c r="L204" s="22"/>
      <c r="M204" s="22"/>
      <c r="N204" s="16"/>
      <c r="O204" s="14"/>
      <c r="P204" s="15"/>
      <c r="Q204" s="15"/>
      <c r="R204" s="22"/>
      <c r="S204" s="22"/>
      <c r="T204" s="22"/>
      <c r="U204" s="22"/>
      <c r="V204" s="17"/>
      <c r="W204" s="22"/>
      <c r="X204" s="22"/>
      <c r="Y204" s="22"/>
      <c r="Z204" s="15"/>
      <c r="AA204" s="29"/>
      <c r="AF204">
        <f>COUNTIF(Лист2!A:A,Лист1!R204)</f>
        <v>0</v>
      </c>
    </row>
    <row r="205" spans="1:32" ht="17.649999999999999">
      <c r="A205" s="10"/>
      <c r="B205" s="15"/>
      <c r="C205" s="15"/>
      <c r="D205" s="15"/>
      <c r="E205" s="15"/>
      <c r="F205" s="14"/>
      <c r="G205" s="20"/>
      <c r="H205" s="21"/>
      <c r="I205" s="16"/>
      <c r="J205" s="15"/>
      <c r="K205" s="15"/>
      <c r="L205" s="22"/>
      <c r="M205" s="22"/>
      <c r="N205" s="16"/>
      <c r="O205" s="14"/>
      <c r="P205" s="15"/>
      <c r="Q205" s="15"/>
      <c r="R205" s="22"/>
      <c r="S205" s="22"/>
      <c r="T205" s="22"/>
      <c r="U205" s="22"/>
      <c r="V205" s="17"/>
      <c r="W205" s="22"/>
      <c r="X205" s="22"/>
      <c r="Y205" s="22"/>
      <c r="Z205" s="15"/>
      <c r="AA205" s="29"/>
      <c r="AF205">
        <f>COUNTIF(Лист2!A:A,Лист1!R205)</f>
        <v>0</v>
      </c>
    </row>
    <row r="206" spans="1:32" ht="17.649999999999999">
      <c r="A206" s="10"/>
      <c r="B206" s="15"/>
      <c r="C206" s="15"/>
      <c r="D206" s="15"/>
      <c r="E206" s="15"/>
      <c r="F206" s="14"/>
      <c r="G206" s="20"/>
      <c r="H206" s="21"/>
      <c r="I206" s="16"/>
      <c r="J206" s="15"/>
      <c r="K206" s="15"/>
      <c r="L206" s="22"/>
      <c r="M206" s="22"/>
      <c r="N206" s="16"/>
      <c r="O206" s="14"/>
      <c r="P206" s="15"/>
      <c r="Q206" s="15"/>
      <c r="R206" s="22"/>
      <c r="S206" s="22"/>
      <c r="T206" s="22"/>
      <c r="U206" s="22"/>
      <c r="V206" s="17"/>
      <c r="W206" s="22"/>
      <c r="X206" s="22"/>
      <c r="Y206" s="22"/>
      <c r="Z206" s="15"/>
      <c r="AA206" s="29"/>
      <c r="AF206">
        <f>COUNTIF(Лист2!A:A,Лист1!R206)</f>
        <v>0</v>
      </c>
    </row>
    <row r="207" spans="1:32" ht="17.649999999999999">
      <c r="A207" s="10"/>
      <c r="B207" s="15"/>
      <c r="C207" s="15"/>
      <c r="D207" s="15"/>
      <c r="E207" s="15"/>
      <c r="F207" s="14"/>
      <c r="G207" s="20"/>
      <c r="H207" s="21"/>
      <c r="I207" s="16"/>
      <c r="J207" s="15"/>
      <c r="K207" s="15"/>
      <c r="L207" s="22"/>
      <c r="M207" s="22"/>
      <c r="N207" s="16"/>
      <c r="O207" s="14"/>
      <c r="P207" s="15"/>
      <c r="Q207" s="15"/>
      <c r="R207" s="22"/>
      <c r="S207" s="22"/>
      <c r="T207" s="22"/>
      <c r="U207" s="22"/>
      <c r="V207" s="17"/>
      <c r="W207" s="22"/>
      <c r="X207" s="22"/>
      <c r="Y207" s="22"/>
      <c r="Z207" s="15"/>
      <c r="AA207" s="29"/>
      <c r="AF207">
        <f>COUNTIF(Лист2!A:A,Лист1!R207)</f>
        <v>0</v>
      </c>
    </row>
    <row r="208" spans="1:32" ht="17.649999999999999">
      <c r="A208" s="10"/>
      <c r="B208" s="15"/>
      <c r="C208" s="15"/>
      <c r="D208" s="15"/>
      <c r="E208" s="15"/>
      <c r="F208" s="14"/>
      <c r="G208" s="20"/>
      <c r="H208" s="21"/>
      <c r="I208" s="16"/>
      <c r="J208" s="15"/>
      <c r="K208" s="15"/>
      <c r="L208" s="22"/>
      <c r="M208" s="22"/>
      <c r="N208" s="16"/>
      <c r="O208" s="14"/>
      <c r="P208" s="15"/>
      <c r="Q208" s="15"/>
      <c r="R208" s="22"/>
      <c r="S208" s="22"/>
      <c r="T208" s="22"/>
      <c r="U208" s="22"/>
      <c r="V208" s="17"/>
      <c r="W208" s="22"/>
      <c r="X208" s="23"/>
      <c r="Y208" s="22"/>
      <c r="Z208" s="15"/>
      <c r="AA208" s="29"/>
      <c r="AF208">
        <f>COUNTIF(Лист2!A:A,Лист1!R208)</f>
        <v>0</v>
      </c>
    </row>
    <row r="209" spans="1:32" ht="17.649999999999999">
      <c r="A209" s="10"/>
      <c r="B209" s="15"/>
      <c r="C209" s="15"/>
      <c r="D209" s="15"/>
      <c r="E209" s="15"/>
      <c r="F209" s="14"/>
      <c r="G209" s="20"/>
      <c r="H209" s="21"/>
      <c r="I209" s="16"/>
      <c r="J209" s="15"/>
      <c r="K209" s="15"/>
      <c r="L209" s="22"/>
      <c r="M209" s="22"/>
      <c r="N209" s="16"/>
      <c r="O209" s="14"/>
      <c r="P209" s="15"/>
      <c r="Q209" s="15"/>
      <c r="R209" s="22"/>
      <c r="S209" s="22"/>
      <c r="T209" s="22"/>
      <c r="U209" s="22"/>
      <c r="V209" s="17"/>
      <c r="W209" s="22"/>
      <c r="X209" s="22"/>
      <c r="Y209" s="22"/>
      <c r="Z209" s="15"/>
      <c r="AA209" s="29"/>
      <c r="AF209">
        <f>COUNTIF(Лист2!A:A,Лист1!R209)</f>
        <v>0</v>
      </c>
    </row>
    <row r="210" spans="1:32" ht="17.649999999999999">
      <c r="A210" s="10"/>
      <c r="B210" s="15"/>
      <c r="C210" s="15"/>
      <c r="D210" s="15"/>
      <c r="E210" s="15"/>
      <c r="F210" s="14"/>
      <c r="G210" s="20"/>
      <c r="H210" s="21"/>
      <c r="I210" s="16"/>
      <c r="J210" s="15"/>
      <c r="K210" s="15"/>
      <c r="L210" s="22"/>
      <c r="M210" s="22"/>
      <c r="N210" s="16"/>
      <c r="O210" s="14"/>
      <c r="P210" s="15"/>
      <c r="Q210" s="15"/>
      <c r="R210" s="22"/>
      <c r="S210" s="22"/>
      <c r="T210" s="22"/>
      <c r="U210" s="22"/>
      <c r="V210" s="17"/>
      <c r="W210" s="22"/>
      <c r="X210" s="23"/>
      <c r="Y210" s="22"/>
      <c r="Z210" s="15"/>
      <c r="AA210" s="29"/>
      <c r="AF210">
        <f>COUNTIF(Лист2!A:A,Лист1!R210)</f>
        <v>0</v>
      </c>
    </row>
    <row r="211" spans="1:32" ht="17.649999999999999">
      <c r="A211" s="10"/>
      <c r="B211" s="15"/>
      <c r="C211" s="15"/>
      <c r="D211" s="15"/>
      <c r="E211" s="15"/>
      <c r="F211" s="14"/>
      <c r="G211" s="20"/>
      <c r="H211" s="21"/>
      <c r="I211" s="16"/>
      <c r="J211" s="15"/>
      <c r="K211" s="15"/>
      <c r="L211" s="22"/>
      <c r="M211" s="22"/>
      <c r="N211" s="16"/>
      <c r="O211" s="14"/>
      <c r="P211" s="15"/>
      <c r="Q211" s="15"/>
      <c r="R211" s="22"/>
      <c r="S211" s="22"/>
      <c r="T211" s="22"/>
      <c r="U211" s="22"/>
      <c r="V211" s="17"/>
      <c r="W211" s="22"/>
      <c r="X211" s="22"/>
      <c r="Y211" s="22"/>
      <c r="Z211" s="15"/>
      <c r="AA211" s="29"/>
      <c r="AF211">
        <f>COUNTIF(Лист2!A:A,Лист1!R211)</f>
        <v>0</v>
      </c>
    </row>
    <row r="212" spans="1:32" ht="17.649999999999999">
      <c r="A212" s="10"/>
      <c r="B212" s="15"/>
      <c r="C212" s="15"/>
      <c r="D212" s="15"/>
      <c r="E212" s="15"/>
      <c r="F212" s="14"/>
      <c r="G212" s="20"/>
      <c r="H212" s="21"/>
      <c r="I212" s="16"/>
      <c r="J212" s="15"/>
      <c r="K212" s="15"/>
      <c r="L212" s="22"/>
      <c r="M212" s="22"/>
      <c r="N212" s="16"/>
      <c r="O212" s="14"/>
      <c r="P212" s="15"/>
      <c r="Q212" s="15"/>
      <c r="R212" s="22"/>
      <c r="S212" s="22"/>
      <c r="T212" s="22"/>
      <c r="U212" s="22"/>
      <c r="V212" s="17"/>
      <c r="W212" s="22"/>
      <c r="X212" s="23"/>
      <c r="Y212" s="22"/>
      <c r="Z212" s="15"/>
      <c r="AA212" s="29"/>
      <c r="AF212">
        <f>COUNTIF(Лист2!A:A,Лист1!R212)</f>
        <v>0</v>
      </c>
    </row>
    <row r="213" spans="1:32" ht="17.649999999999999">
      <c r="A213" s="10"/>
      <c r="B213" s="15"/>
      <c r="C213" s="15"/>
      <c r="D213" s="15"/>
      <c r="E213" s="15"/>
      <c r="F213" s="14"/>
      <c r="G213" s="20"/>
      <c r="H213" s="21"/>
      <c r="I213" s="16"/>
      <c r="J213" s="15"/>
      <c r="K213" s="15"/>
      <c r="L213" s="22"/>
      <c r="M213" s="22"/>
      <c r="N213" s="16"/>
      <c r="O213" s="14"/>
      <c r="P213" s="15"/>
      <c r="Q213" s="15"/>
      <c r="R213" s="22"/>
      <c r="S213" s="22"/>
      <c r="T213" s="22"/>
      <c r="U213" s="22"/>
      <c r="V213" s="17"/>
      <c r="W213" s="22"/>
      <c r="X213" s="22"/>
      <c r="Y213" s="22"/>
      <c r="Z213" s="15"/>
      <c r="AA213" s="29"/>
      <c r="AF213">
        <f>COUNTIF(Лист2!A:A,Лист1!R213)</f>
        <v>0</v>
      </c>
    </row>
    <row r="214" spans="1:32" ht="17.649999999999999">
      <c r="A214" s="10"/>
      <c r="B214" s="15"/>
      <c r="C214" s="15"/>
      <c r="D214" s="15"/>
      <c r="E214" s="15"/>
      <c r="F214" s="14"/>
      <c r="G214" s="20"/>
      <c r="H214" s="21"/>
      <c r="I214" s="16"/>
      <c r="J214" s="15"/>
      <c r="K214" s="15"/>
      <c r="L214" s="22"/>
      <c r="M214" s="22"/>
      <c r="N214" s="16"/>
      <c r="O214" s="14"/>
      <c r="P214" s="15"/>
      <c r="Q214" s="15"/>
      <c r="R214" s="22"/>
      <c r="S214" s="22"/>
      <c r="T214" s="22"/>
      <c r="U214" s="22"/>
      <c r="V214" s="17"/>
      <c r="W214" s="22"/>
      <c r="X214" s="22"/>
      <c r="Y214" s="22"/>
      <c r="Z214" s="15"/>
      <c r="AA214" s="29"/>
      <c r="AF214">
        <f>COUNTIF(Лист2!A:A,Лист1!R214)</f>
        <v>0</v>
      </c>
    </row>
    <row r="215" spans="1:32" ht="17.649999999999999">
      <c r="A215" s="10"/>
      <c r="B215" s="15"/>
      <c r="C215" s="15"/>
      <c r="D215" s="15"/>
      <c r="E215" s="15"/>
      <c r="F215" s="14"/>
      <c r="G215" s="20"/>
      <c r="H215" s="21"/>
      <c r="I215" s="16"/>
      <c r="J215" s="15"/>
      <c r="K215" s="15"/>
      <c r="L215" s="22"/>
      <c r="M215" s="22"/>
      <c r="N215" s="16"/>
      <c r="O215" s="14"/>
      <c r="P215" s="15"/>
      <c r="Q215" s="15"/>
      <c r="R215" s="22"/>
      <c r="S215" s="22"/>
      <c r="T215" s="22"/>
      <c r="U215" s="22"/>
      <c r="V215" s="17"/>
      <c r="W215" s="22"/>
      <c r="X215" s="22"/>
      <c r="Y215" s="22"/>
      <c r="Z215" s="15"/>
      <c r="AA215" s="29"/>
      <c r="AF215">
        <f>COUNTIF(Лист2!A:A,Лист1!R215)</f>
        <v>0</v>
      </c>
    </row>
    <row r="216" spans="1:32" ht="17.649999999999999">
      <c r="A216" s="10"/>
      <c r="B216" s="15"/>
      <c r="C216" s="15"/>
      <c r="D216" s="15"/>
      <c r="E216" s="15"/>
      <c r="F216" s="14"/>
      <c r="G216" s="20"/>
      <c r="H216" s="21"/>
      <c r="I216" s="16"/>
      <c r="J216" s="15"/>
      <c r="K216" s="15"/>
      <c r="L216" s="22"/>
      <c r="M216" s="22"/>
      <c r="N216" s="16"/>
      <c r="O216" s="14"/>
      <c r="P216" s="15"/>
      <c r="Q216" s="15"/>
      <c r="R216" s="22"/>
      <c r="S216" s="22"/>
      <c r="T216" s="22"/>
      <c r="U216" s="22"/>
      <c r="V216" s="17"/>
      <c r="W216" s="22"/>
      <c r="X216" s="22"/>
      <c r="Y216" s="22"/>
      <c r="Z216" s="15"/>
      <c r="AA216" s="29"/>
      <c r="AF216">
        <f>COUNTIF(Лист2!A:A,Лист1!R216)</f>
        <v>0</v>
      </c>
    </row>
    <row r="217" spans="1:32" ht="17.649999999999999">
      <c r="A217" s="10"/>
      <c r="B217" s="15"/>
      <c r="C217" s="15"/>
      <c r="D217" s="15"/>
      <c r="E217" s="15"/>
      <c r="F217" s="14"/>
      <c r="G217" s="20"/>
      <c r="H217" s="21"/>
      <c r="I217" s="16"/>
      <c r="J217" s="15"/>
      <c r="K217" s="15"/>
      <c r="L217" s="22"/>
      <c r="M217" s="22"/>
      <c r="N217" s="16"/>
      <c r="O217" s="14"/>
      <c r="P217" s="15"/>
      <c r="Q217" s="15"/>
      <c r="R217" s="22"/>
      <c r="S217" s="22"/>
      <c r="T217" s="22"/>
      <c r="U217" s="22"/>
      <c r="V217" s="17"/>
      <c r="W217" s="22"/>
      <c r="X217" s="22"/>
      <c r="Y217" s="22"/>
      <c r="Z217" s="15"/>
      <c r="AA217" s="29"/>
      <c r="AF217">
        <f>COUNTIF(Лист2!A:A,Лист1!R217)</f>
        <v>0</v>
      </c>
    </row>
    <row r="218" spans="1:32" ht="17.649999999999999">
      <c r="A218" s="10"/>
      <c r="B218" s="15"/>
      <c r="C218" s="15"/>
      <c r="D218" s="15"/>
      <c r="E218" s="15"/>
      <c r="F218" s="14"/>
      <c r="G218" s="20"/>
      <c r="H218" s="21"/>
      <c r="I218" s="16"/>
      <c r="J218" s="15"/>
      <c r="K218" s="15"/>
      <c r="L218" s="22"/>
      <c r="M218" s="22"/>
      <c r="N218" s="16"/>
      <c r="O218" s="14"/>
      <c r="P218" s="15"/>
      <c r="Q218" s="15"/>
      <c r="R218" s="22"/>
      <c r="S218" s="22"/>
      <c r="T218" s="22"/>
      <c r="U218" s="22"/>
      <c r="V218" s="17"/>
      <c r="W218" s="22"/>
      <c r="X218" s="22"/>
      <c r="Y218" s="22"/>
      <c r="Z218" s="15"/>
      <c r="AA218" s="29"/>
      <c r="AF218">
        <f>COUNTIF(Лист2!A:A,Лист1!R218)</f>
        <v>0</v>
      </c>
    </row>
    <row r="219" spans="1:32" ht="17.649999999999999">
      <c r="A219" s="10"/>
      <c r="B219" s="15"/>
      <c r="C219" s="15"/>
      <c r="D219" s="15"/>
      <c r="E219" s="15"/>
      <c r="F219" s="14"/>
      <c r="G219" s="20"/>
      <c r="H219" s="21"/>
      <c r="I219" s="16"/>
      <c r="J219" s="15"/>
      <c r="K219" s="14"/>
      <c r="L219" s="22"/>
      <c r="M219" s="22"/>
      <c r="N219" s="16"/>
      <c r="O219" s="14"/>
      <c r="P219" s="15"/>
      <c r="Q219" s="15"/>
      <c r="R219" s="22"/>
      <c r="S219" s="22"/>
      <c r="T219" s="22"/>
      <c r="U219" s="22"/>
      <c r="V219" s="17"/>
      <c r="W219" s="22"/>
      <c r="X219" s="22"/>
      <c r="Y219" s="22"/>
      <c r="Z219" s="15"/>
      <c r="AA219" s="29"/>
      <c r="AF219">
        <f>COUNTIF(Лист2!A:A,Лист1!R219)</f>
        <v>0</v>
      </c>
    </row>
    <row r="220" spans="1:32" ht="17.649999999999999">
      <c r="A220" s="10"/>
      <c r="B220" s="15"/>
      <c r="C220" s="15"/>
      <c r="D220" s="15"/>
      <c r="E220" s="15"/>
      <c r="F220" s="14"/>
      <c r="G220" s="20"/>
      <c r="H220" s="21"/>
      <c r="I220" s="16"/>
      <c r="J220" s="15"/>
      <c r="K220" s="15"/>
      <c r="L220" s="22"/>
      <c r="M220" s="22"/>
      <c r="N220" s="16"/>
      <c r="O220" s="14"/>
      <c r="P220" s="15"/>
      <c r="Q220" s="15"/>
      <c r="R220" s="22"/>
      <c r="S220" s="22"/>
      <c r="T220" s="22"/>
      <c r="U220" s="22"/>
      <c r="V220" s="17"/>
      <c r="W220" s="22"/>
      <c r="X220" s="22"/>
      <c r="Y220" s="22"/>
      <c r="Z220" s="15"/>
      <c r="AA220" s="29"/>
      <c r="AF220">
        <f>COUNTIF(Лист2!A:A,Лист1!R220)</f>
        <v>0</v>
      </c>
    </row>
    <row r="221" spans="1:32" ht="17.649999999999999">
      <c r="A221" s="10"/>
      <c r="B221" s="15"/>
      <c r="C221" s="15"/>
      <c r="D221" s="15"/>
      <c r="E221" s="15"/>
      <c r="F221" s="14"/>
      <c r="G221" s="20"/>
      <c r="H221" s="21"/>
      <c r="I221" s="16"/>
      <c r="J221" s="15"/>
      <c r="K221" s="15"/>
      <c r="L221" s="22"/>
      <c r="M221" s="22"/>
      <c r="N221" s="16"/>
      <c r="O221" s="14"/>
      <c r="P221" s="15"/>
      <c r="Q221" s="15"/>
      <c r="R221" s="22"/>
      <c r="S221" s="22"/>
      <c r="T221" s="22"/>
      <c r="U221" s="22"/>
      <c r="V221" s="17"/>
      <c r="W221" s="22"/>
      <c r="X221" s="22"/>
      <c r="Y221" s="22"/>
      <c r="Z221" s="15"/>
      <c r="AA221" s="29"/>
      <c r="AF221">
        <f>COUNTIF(Лист2!A:A,Лист1!R221)</f>
        <v>0</v>
      </c>
    </row>
    <row r="222" spans="1:32" ht="17.649999999999999">
      <c r="A222" s="10"/>
      <c r="B222" s="15"/>
      <c r="C222" s="15"/>
      <c r="D222" s="15"/>
      <c r="E222" s="15"/>
      <c r="F222" s="14"/>
      <c r="G222" s="20"/>
      <c r="H222" s="21"/>
      <c r="I222" s="16"/>
      <c r="J222" s="15"/>
      <c r="K222" s="15"/>
      <c r="L222" s="22"/>
      <c r="M222" s="22"/>
      <c r="N222" s="16"/>
      <c r="O222" s="14"/>
      <c r="P222" s="15"/>
      <c r="Q222" s="15"/>
      <c r="R222" s="22"/>
      <c r="S222" s="22"/>
      <c r="T222" s="22"/>
      <c r="U222" s="22"/>
      <c r="V222" s="17"/>
      <c r="W222" s="22"/>
      <c r="X222" s="23"/>
      <c r="Y222" s="22"/>
      <c r="Z222" s="15"/>
      <c r="AA222" s="29"/>
      <c r="AF222">
        <f>COUNTIF(Лист2!A:A,Лист1!R222)</f>
        <v>0</v>
      </c>
    </row>
    <row r="223" spans="1:32" ht="17.649999999999999">
      <c r="A223" s="10"/>
      <c r="B223" s="15"/>
      <c r="C223" s="15"/>
      <c r="D223" s="15"/>
      <c r="E223" s="15"/>
      <c r="F223" s="14"/>
      <c r="G223" s="20"/>
      <c r="H223" s="21"/>
      <c r="I223" s="16"/>
      <c r="J223" s="15"/>
      <c r="K223" s="15"/>
      <c r="L223" s="22"/>
      <c r="M223" s="22"/>
      <c r="N223" s="16"/>
      <c r="O223" s="14"/>
      <c r="P223" s="15"/>
      <c r="Q223" s="15"/>
      <c r="R223" s="22"/>
      <c r="S223" s="22"/>
      <c r="T223" s="22"/>
      <c r="U223" s="22"/>
      <c r="V223" s="17"/>
      <c r="W223" s="22"/>
      <c r="X223" s="22"/>
      <c r="Y223" s="22"/>
      <c r="Z223" s="15"/>
      <c r="AA223" s="29"/>
      <c r="AF223">
        <f>COUNTIF(Лист2!A:A,Лист1!R223)</f>
        <v>0</v>
      </c>
    </row>
    <row r="224" spans="1:32" ht="17.649999999999999">
      <c r="A224" s="10"/>
      <c r="B224" s="15"/>
      <c r="C224" s="15"/>
      <c r="D224" s="15"/>
      <c r="E224" s="15"/>
      <c r="F224" s="14"/>
      <c r="G224" s="20"/>
      <c r="H224" s="21"/>
      <c r="I224" s="16"/>
      <c r="J224" s="15"/>
      <c r="K224" s="15"/>
      <c r="L224" s="22"/>
      <c r="M224" s="22"/>
      <c r="N224" s="16"/>
      <c r="O224" s="14"/>
      <c r="P224" s="15"/>
      <c r="Q224" s="15"/>
      <c r="R224" s="22"/>
      <c r="S224" s="22"/>
      <c r="T224" s="22"/>
      <c r="U224" s="22"/>
      <c r="V224" s="17"/>
      <c r="W224" s="22"/>
      <c r="X224" s="22"/>
      <c r="Y224" s="22"/>
      <c r="Z224" s="15"/>
      <c r="AA224" s="29"/>
      <c r="AF224">
        <f>COUNTIF(Лист2!A:A,Лист1!R224)</f>
        <v>0</v>
      </c>
    </row>
    <row r="225" spans="1:32" ht="17.649999999999999">
      <c r="A225" s="10"/>
      <c r="B225" s="15"/>
      <c r="C225" s="15"/>
      <c r="D225" s="15"/>
      <c r="E225" s="15"/>
      <c r="F225" s="14"/>
      <c r="G225" s="20"/>
      <c r="H225" s="21"/>
      <c r="I225" s="16"/>
      <c r="J225" s="15"/>
      <c r="K225" s="15"/>
      <c r="L225" s="22"/>
      <c r="M225" s="22"/>
      <c r="N225" s="16"/>
      <c r="O225" s="14"/>
      <c r="P225" s="15"/>
      <c r="Q225" s="15"/>
      <c r="R225" s="22"/>
      <c r="S225" s="22"/>
      <c r="T225" s="22"/>
      <c r="U225" s="22"/>
      <c r="V225" s="17"/>
      <c r="W225" s="22"/>
      <c r="X225" s="22"/>
      <c r="Y225" s="22"/>
      <c r="Z225" s="15"/>
      <c r="AA225" s="29"/>
      <c r="AF225">
        <f>COUNTIF(Лист2!A:A,Лист1!R225)</f>
        <v>0</v>
      </c>
    </row>
    <row r="226" spans="1:32" ht="17.649999999999999">
      <c r="A226" s="10"/>
      <c r="B226" s="18"/>
      <c r="C226" s="18"/>
      <c r="D226" s="18"/>
      <c r="E226" s="18"/>
      <c r="F226" s="18"/>
      <c r="G226" s="30"/>
      <c r="H226" s="31"/>
      <c r="I226" s="30"/>
      <c r="J226" s="18"/>
      <c r="K226" s="18"/>
      <c r="L226" s="18"/>
      <c r="M226" s="18"/>
      <c r="N226" s="30"/>
      <c r="O226" s="18"/>
      <c r="P226" s="18"/>
      <c r="Q226" s="18"/>
      <c r="R226" s="18"/>
      <c r="S226" s="18"/>
      <c r="T226" s="18"/>
      <c r="U226" s="18"/>
      <c r="V226" s="31"/>
      <c r="W226" s="18"/>
      <c r="X226" s="18"/>
      <c r="Y226" s="18"/>
      <c r="Z226" s="18"/>
      <c r="AA226" s="29"/>
      <c r="AF226">
        <f>COUNTIF(Лист2!A:A,Лист1!R226)</f>
        <v>0</v>
      </c>
    </row>
    <row r="227" spans="1:32" ht="17.649999999999999">
      <c r="A227" s="10"/>
      <c r="B227" s="18"/>
      <c r="C227" s="18"/>
      <c r="D227" s="18"/>
      <c r="E227" s="18"/>
      <c r="F227" s="18"/>
      <c r="G227" s="30"/>
      <c r="H227" s="31"/>
      <c r="I227" s="30"/>
      <c r="J227" s="18"/>
      <c r="K227" s="18"/>
      <c r="L227" s="18"/>
      <c r="M227" s="18"/>
      <c r="N227" s="30"/>
      <c r="O227" s="18"/>
      <c r="P227" s="18"/>
      <c r="Q227" s="18"/>
      <c r="R227" s="18"/>
      <c r="S227" s="18"/>
      <c r="T227" s="18"/>
      <c r="U227" s="18"/>
      <c r="V227" s="31"/>
      <c r="W227" s="18"/>
      <c r="X227" s="18"/>
      <c r="Y227" s="18"/>
      <c r="Z227" s="18"/>
      <c r="AA227" s="29"/>
      <c r="AF227">
        <f>COUNTIF(Лист2!A:A,Лист1!R227)</f>
        <v>0</v>
      </c>
    </row>
    <row r="228" spans="1:32" ht="17.649999999999999">
      <c r="A228" s="10"/>
      <c r="B228" s="18"/>
      <c r="C228" s="18"/>
      <c r="D228" s="18"/>
      <c r="E228" s="18"/>
      <c r="F228" s="18"/>
      <c r="G228" s="30"/>
      <c r="H228" s="31"/>
      <c r="I228" s="30"/>
      <c r="J228" s="18"/>
      <c r="K228" s="18"/>
      <c r="L228" s="18"/>
      <c r="M228" s="18"/>
      <c r="N228" s="30"/>
      <c r="O228" s="18"/>
      <c r="P228" s="18"/>
      <c r="Q228" s="18"/>
      <c r="R228" s="18"/>
      <c r="S228" s="18"/>
      <c r="T228" s="18"/>
      <c r="U228" s="18"/>
      <c r="V228" s="31"/>
      <c r="W228" s="18"/>
      <c r="X228" s="18"/>
      <c r="Y228" s="18"/>
      <c r="Z228" s="18"/>
      <c r="AA228" s="29"/>
      <c r="AF228">
        <f>COUNTIF(Лист2!A:A,Лист1!R228)</f>
        <v>0</v>
      </c>
    </row>
    <row r="229" spans="1:32" ht="17.649999999999999">
      <c r="A229" s="10"/>
      <c r="B229" s="18"/>
      <c r="C229" s="18"/>
      <c r="D229" s="18"/>
      <c r="E229" s="18"/>
      <c r="F229" s="18"/>
      <c r="G229" s="30"/>
      <c r="H229" s="31"/>
      <c r="I229" s="30"/>
      <c r="J229" s="18"/>
      <c r="K229" s="18"/>
      <c r="L229" s="18"/>
      <c r="M229" s="18"/>
      <c r="N229" s="30"/>
      <c r="O229" s="18"/>
      <c r="P229" s="18"/>
      <c r="Q229" s="18"/>
      <c r="R229" s="18"/>
      <c r="S229" s="18"/>
      <c r="T229" s="18"/>
      <c r="U229" s="18"/>
      <c r="V229" s="31"/>
      <c r="W229" s="18"/>
      <c r="X229" s="18"/>
      <c r="Y229" s="18"/>
      <c r="Z229" s="18"/>
      <c r="AA229" s="29"/>
      <c r="AF229">
        <f>COUNTIF(Лист2!A:A,Лист1!R229)</f>
        <v>0</v>
      </c>
    </row>
    <row r="230" spans="1:32" ht="17.649999999999999">
      <c r="A230" s="10"/>
      <c r="B230" s="18"/>
      <c r="C230" s="18"/>
      <c r="D230" s="18"/>
      <c r="E230" s="18"/>
      <c r="F230" s="18"/>
      <c r="G230" s="30"/>
      <c r="H230" s="31"/>
      <c r="I230" s="30"/>
      <c r="J230" s="18"/>
      <c r="K230" s="18"/>
      <c r="L230" s="18"/>
      <c r="M230" s="18"/>
      <c r="N230" s="30"/>
      <c r="O230" s="18"/>
      <c r="P230" s="18"/>
      <c r="Q230" s="18"/>
      <c r="R230" s="18"/>
      <c r="S230" s="18"/>
      <c r="T230" s="18"/>
      <c r="U230" s="18"/>
      <c r="V230" s="31"/>
      <c r="W230" s="18"/>
      <c r="X230" s="18"/>
      <c r="Y230" s="18"/>
      <c r="Z230" s="18"/>
      <c r="AA230" s="29"/>
      <c r="AF230">
        <f>COUNTIF(Лист2!A:A,Лист1!R230)</f>
        <v>0</v>
      </c>
    </row>
    <row r="231" spans="1:32" ht="17.649999999999999">
      <c r="A231" s="10"/>
      <c r="B231" s="18"/>
      <c r="C231" s="18"/>
      <c r="D231" s="18"/>
      <c r="E231" s="18"/>
      <c r="F231" s="18"/>
      <c r="G231" s="30"/>
      <c r="H231" s="31"/>
      <c r="I231" s="30"/>
      <c r="J231" s="18"/>
      <c r="K231" s="18"/>
      <c r="L231" s="18"/>
      <c r="M231" s="18"/>
      <c r="N231" s="30"/>
      <c r="O231" s="18"/>
      <c r="P231" s="18"/>
      <c r="Q231" s="18"/>
      <c r="R231" s="18"/>
      <c r="S231" s="18"/>
      <c r="T231" s="18"/>
      <c r="U231" s="18"/>
      <c r="V231" s="31"/>
      <c r="W231" s="18"/>
      <c r="X231" s="18"/>
      <c r="Y231" s="18"/>
      <c r="Z231" s="18"/>
      <c r="AA231" s="29"/>
      <c r="AF231">
        <f>COUNTIF(Лист2!A:A,Лист1!R231)</f>
        <v>0</v>
      </c>
    </row>
    <row r="232" spans="1:32" ht="17.649999999999999">
      <c r="A232" s="10"/>
      <c r="B232" s="18"/>
      <c r="C232" s="18"/>
      <c r="D232" s="18"/>
      <c r="E232" s="18"/>
      <c r="F232" s="18"/>
      <c r="G232" s="30"/>
      <c r="H232" s="31"/>
      <c r="I232" s="30"/>
      <c r="J232" s="18"/>
      <c r="K232" s="18"/>
      <c r="L232" s="18"/>
      <c r="M232" s="18"/>
      <c r="N232" s="30"/>
      <c r="O232" s="18"/>
      <c r="P232" s="18"/>
      <c r="Q232" s="18"/>
      <c r="R232" s="18"/>
      <c r="S232" s="18"/>
      <c r="T232" s="18"/>
      <c r="U232" s="18"/>
      <c r="V232" s="31"/>
      <c r="W232" s="18"/>
      <c r="X232" s="18"/>
      <c r="Y232" s="18"/>
      <c r="Z232" s="18"/>
      <c r="AA232" s="29"/>
      <c r="AF232">
        <f>COUNTIF(Лист2!A:A,Лист1!R232)</f>
        <v>0</v>
      </c>
    </row>
    <row r="233" spans="1:32" ht="17.649999999999999">
      <c r="A233" s="10"/>
      <c r="B233" s="18"/>
      <c r="C233" s="18"/>
      <c r="D233" s="18"/>
      <c r="E233" s="18"/>
      <c r="F233" s="18"/>
      <c r="G233" s="30"/>
      <c r="H233" s="31"/>
      <c r="I233" s="30"/>
      <c r="J233" s="18"/>
      <c r="K233" s="18"/>
      <c r="L233" s="18"/>
      <c r="M233" s="18"/>
      <c r="N233" s="30"/>
      <c r="O233" s="18"/>
      <c r="P233" s="18"/>
      <c r="Q233" s="18"/>
      <c r="R233" s="18"/>
      <c r="S233" s="18"/>
      <c r="T233" s="18"/>
      <c r="U233" s="18"/>
      <c r="V233" s="31"/>
      <c r="W233" s="18"/>
      <c r="X233" s="18"/>
      <c r="Y233" s="18"/>
      <c r="Z233" s="18"/>
      <c r="AA233" s="29"/>
      <c r="AF233">
        <f>COUNTIF(Лист2!A:A,Лист1!R233)</f>
        <v>0</v>
      </c>
    </row>
    <row r="234" spans="1:32" ht="17.649999999999999">
      <c r="A234" s="10"/>
      <c r="B234" s="18"/>
      <c r="C234" s="18"/>
      <c r="D234" s="18"/>
      <c r="E234" s="18"/>
      <c r="F234" s="18"/>
      <c r="G234" s="30"/>
      <c r="H234" s="31"/>
      <c r="I234" s="30"/>
      <c r="J234" s="18"/>
      <c r="K234" s="18"/>
      <c r="L234" s="18"/>
      <c r="M234" s="18"/>
      <c r="N234" s="30"/>
      <c r="O234" s="18"/>
      <c r="P234" s="18"/>
      <c r="Q234" s="18"/>
      <c r="R234" s="18"/>
      <c r="S234" s="18"/>
      <c r="T234" s="18"/>
      <c r="U234" s="18"/>
      <c r="V234" s="31"/>
      <c r="W234" s="18"/>
      <c r="X234" s="18"/>
      <c r="Y234" s="18"/>
      <c r="Z234" s="18"/>
      <c r="AA234" s="29"/>
      <c r="AF234">
        <f>COUNTIF(Лист2!A:A,Лист1!R234)</f>
        <v>0</v>
      </c>
    </row>
    <row r="235" spans="1:32" ht="17.649999999999999">
      <c r="A235" s="10"/>
      <c r="B235" s="18"/>
      <c r="C235" s="18"/>
      <c r="D235" s="18"/>
      <c r="E235" s="18"/>
      <c r="F235" s="18"/>
      <c r="G235" s="30"/>
      <c r="H235" s="31"/>
      <c r="I235" s="30"/>
      <c r="J235" s="18"/>
      <c r="K235" s="18"/>
      <c r="L235" s="18"/>
      <c r="M235" s="18"/>
      <c r="N235" s="30"/>
      <c r="O235" s="18"/>
      <c r="P235" s="18"/>
      <c r="Q235" s="18"/>
      <c r="R235" s="18"/>
      <c r="S235" s="18"/>
      <c r="T235" s="18"/>
      <c r="U235" s="18"/>
      <c r="V235" s="31"/>
      <c r="W235" s="18"/>
      <c r="X235" s="18"/>
      <c r="Y235" s="18"/>
      <c r="Z235" s="18"/>
      <c r="AA235" s="29"/>
      <c r="AF235">
        <f>COUNTIF(Лист2!A:A,Лист1!R235)</f>
        <v>0</v>
      </c>
    </row>
    <row r="236" spans="1:32" ht="17.649999999999999">
      <c r="A236" s="10"/>
      <c r="B236" s="18"/>
      <c r="C236" s="18"/>
      <c r="D236" s="18"/>
      <c r="E236" s="18"/>
      <c r="F236" s="18"/>
      <c r="G236" s="30"/>
      <c r="H236" s="31"/>
      <c r="I236" s="30"/>
      <c r="J236" s="18"/>
      <c r="K236" s="18"/>
      <c r="L236" s="18"/>
      <c r="M236" s="18"/>
      <c r="N236" s="30"/>
      <c r="O236" s="18"/>
      <c r="P236" s="18"/>
      <c r="Q236" s="18"/>
      <c r="R236" s="18"/>
      <c r="S236" s="18"/>
      <c r="T236" s="18"/>
      <c r="U236" s="18"/>
      <c r="V236" s="31"/>
      <c r="W236" s="18"/>
      <c r="X236" s="18"/>
      <c r="Y236" s="18"/>
      <c r="Z236" s="18"/>
      <c r="AA236" s="29"/>
      <c r="AF236">
        <f>COUNTIF(Лист2!A:A,Лист1!R236)</f>
        <v>0</v>
      </c>
    </row>
    <row r="237" spans="1:32" ht="17.649999999999999">
      <c r="A237" s="10"/>
      <c r="B237" s="18"/>
      <c r="C237" s="18"/>
      <c r="D237" s="18"/>
      <c r="E237" s="18"/>
      <c r="F237" s="18"/>
      <c r="G237" s="30"/>
      <c r="H237" s="31"/>
      <c r="I237" s="30"/>
      <c r="J237" s="18"/>
      <c r="K237" s="18"/>
      <c r="L237" s="18"/>
      <c r="M237" s="18"/>
      <c r="N237" s="30"/>
      <c r="O237" s="18"/>
      <c r="P237" s="18"/>
      <c r="Q237" s="18"/>
      <c r="R237" s="18"/>
      <c r="S237" s="18"/>
      <c r="T237" s="18"/>
      <c r="U237" s="18"/>
      <c r="V237" s="31"/>
      <c r="W237" s="18"/>
      <c r="X237" s="18"/>
      <c r="Y237" s="18"/>
      <c r="Z237" s="18"/>
      <c r="AA237" s="29"/>
      <c r="AF237">
        <f>COUNTIF(Лист2!A:A,Лист1!R237)</f>
        <v>0</v>
      </c>
    </row>
    <row r="238" spans="1:32" ht="17.649999999999999">
      <c r="A238" s="10"/>
      <c r="B238" s="18"/>
      <c r="C238" s="18"/>
      <c r="D238" s="18"/>
      <c r="E238" s="18"/>
      <c r="F238" s="18"/>
      <c r="G238" s="30"/>
      <c r="H238" s="31"/>
      <c r="I238" s="30"/>
      <c r="J238" s="18"/>
      <c r="K238" s="18"/>
      <c r="L238" s="18"/>
      <c r="M238" s="18"/>
      <c r="N238" s="30"/>
      <c r="O238" s="18"/>
      <c r="P238" s="18"/>
      <c r="Q238" s="18"/>
      <c r="R238" s="18"/>
      <c r="S238" s="18"/>
      <c r="T238" s="18"/>
      <c r="U238" s="18"/>
      <c r="V238" s="31"/>
      <c r="W238" s="18"/>
      <c r="X238" s="18"/>
      <c r="Y238" s="18"/>
      <c r="Z238" s="18"/>
      <c r="AA238" s="29"/>
      <c r="AF238">
        <f>COUNTIF(Лист2!A:A,Лист1!R238)</f>
        <v>0</v>
      </c>
    </row>
    <row r="239" spans="1:32" ht="17.649999999999999">
      <c r="A239" s="10"/>
      <c r="B239" s="18"/>
      <c r="C239" s="18"/>
      <c r="D239" s="18"/>
      <c r="E239" s="18"/>
      <c r="F239" s="18"/>
      <c r="G239" s="30"/>
      <c r="H239" s="31"/>
      <c r="I239" s="30"/>
      <c r="J239" s="18"/>
      <c r="K239" s="18"/>
      <c r="L239" s="18"/>
      <c r="M239" s="18"/>
      <c r="N239" s="30"/>
      <c r="O239" s="18"/>
      <c r="P239" s="18"/>
      <c r="Q239" s="18"/>
      <c r="R239" s="18"/>
      <c r="S239" s="18"/>
      <c r="T239" s="18"/>
      <c r="U239" s="18"/>
      <c r="V239" s="31"/>
      <c r="W239" s="18"/>
      <c r="X239" s="18"/>
      <c r="Y239" s="18"/>
      <c r="Z239" s="18"/>
      <c r="AA239" s="29"/>
      <c r="AF239">
        <f>COUNTIF(Лист2!A:A,Лист1!R239)</f>
        <v>0</v>
      </c>
    </row>
    <row r="240" spans="1:32" ht="17.649999999999999">
      <c r="A240" s="10"/>
      <c r="B240" s="18"/>
      <c r="C240" s="18"/>
      <c r="D240" s="18"/>
      <c r="E240" s="18"/>
      <c r="F240" s="18"/>
      <c r="G240" s="30"/>
      <c r="H240" s="31"/>
      <c r="I240" s="30"/>
      <c r="J240" s="18"/>
      <c r="K240" s="18"/>
      <c r="L240" s="18"/>
      <c r="M240" s="18"/>
      <c r="N240" s="30"/>
      <c r="O240" s="18"/>
      <c r="P240" s="18"/>
      <c r="Q240" s="18"/>
      <c r="R240" s="18"/>
      <c r="S240" s="18"/>
      <c r="T240" s="18"/>
      <c r="U240" s="18"/>
      <c r="V240" s="31"/>
      <c r="W240" s="18"/>
      <c r="X240" s="18"/>
      <c r="Y240" s="18"/>
      <c r="Z240" s="18"/>
      <c r="AA240" s="29"/>
      <c r="AF240">
        <f>COUNTIF(Лист2!A:A,Лист1!R240)</f>
        <v>0</v>
      </c>
    </row>
    <row r="241" spans="1:32" ht="17.649999999999999">
      <c r="A241" s="10"/>
      <c r="B241" s="18"/>
      <c r="C241" s="18"/>
      <c r="D241" s="18"/>
      <c r="E241" s="18"/>
      <c r="F241" s="18"/>
      <c r="G241" s="30"/>
      <c r="H241" s="31"/>
      <c r="I241" s="30"/>
      <c r="J241" s="18"/>
      <c r="K241" s="18"/>
      <c r="L241" s="18"/>
      <c r="M241" s="18"/>
      <c r="N241" s="30"/>
      <c r="O241" s="18"/>
      <c r="P241" s="18"/>
      <c r="Q241" s="18"/>
      <c r="R241" s="18"/>
      <c r="S241" s="18"/>
      <c r="T241" s="18"/>
      <c r="U241" s="18"/>
      <c r="V241" s="31"/>
      <c r="W241" s="18"/>
      <c r="X241" s="18"/>
      <c r="Y241" s="18"/>
      <c r="Z241" s="18"/>
      <c r="AA241" s="29"/>
      <c r="AF241">
        <f>COUNTIF(Лист2!A:A,Лист1!R241)</f>
        <v>0</v>
      </c>
    </row>
    <row r="242" spans="1:32" ht="17.649999999999999">
      <c r="A242" s="10"/>
      <c r="B242" s="18"/>
      <c r="C242" s="18"/>
      <c r="D242" s="18"/>
      <c r="E242" s="18"/>
      <c r="F242" s="18"/>
      <c r="G242" s="30"/>
      <c r="H242" s="31"/>
      <c r="I242" s="30"/>
      <c r="J242" s="18"/>
      <c r="K242" s="18"/>
      <c r="L242" s="18"/>
      <c r="M242" s="18"/>
      <c r="N242" s="30"/>
      <c r="O242" s="18"/>
      <c r="P242" s="18"/>
      <c r="Q242" s="18"/>
      <c r="R242" s="18"/>
      <c r="S242" s="18"/>
      <c r="T242" s="18"/>
      <c r="U242" s="18"/>
      <c r="V242" s="31"/>
      <c r="W242" s="18"/>
      <c r="X242" s="18"/>
      <c r="Y242" s="18"/>
      <c r="Z242" s="18"/>
      <c r="AA242" s="29"/>
      <c r="AF242">
        <f>COUNTIF(Лист2!A:A,Лист1!R242)</f>
        <v>0</v>
      </c>
    </row>
    <row r="243" spans="1:32" ht="17.649999999999999">
      <c r="A243" s="10"/>
      <c r="B243" s="18"/>
      <c r="C243" s="18"/>
      <c r="D243" s="18"/>
      <c r="E243" s="18"/>
      <c r="F243" s="18"/>
      <c r="G243" s="30"/>
      <c r="H243" s="18"/>
      <c r="I243" s="30"/>
      <c r="J243" s="18"/>
      <c r="K243" s="18"/>
      <c r="L243" s="18"/>
      <c r="M243" s="18"/>
      <c r="N243" s="30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29"/>
      <c r="AF243">
        <f>COUNTIF(Лист2!A:A,Лист1!R243)</f>
        <v>0</v>
      </c>
    </row>
    <row r="244" spans="1:32" ht="17.649999999999999">
      <c r="A244" s="10"/>
      <c r="B244" s="18"/>
      <c r="C244" s="18"/>
      <c r="D244" s="18"/>
      <c r="E244" s="18"/>
      <c r="F244" s="18"/>
      <c r="G244" s="30"/>
      <c r="H244" s="18"/>
      <c r="I244" s="30"/>
      <c r="J244" s="18"/>
      <c r="K244" s="18"/>
      <c r="L244" s="18"/>
      <c r="M244" s="18"/>
      <c r="N244" s="30"/>
      <c r="O244" s="18"/>
      <c r="P244" s="18"/>
      <c r="Q244" s="18"/>
      <c r="R244" s="18"/>
      <c r="S244" s="18"/>
      <c r="T244" s="18"/>
      <c r="U244" s="18"/>
      <c r="V244" s="31"/>
      <c r="W244" s="18"/>
      <c r="X244" s="18"/>
      <c r="Y244" s="18"/>
      <c r="Z244" s="18"/>
      <c r="AA244" s="29"/>
      <c r="AF244">
        <f>COUNTIF(Лист2!A:A,Лист1!R244)</f>
        <v>0</v>
      </c>
    </row>
    <row r="245" spans="1:32" ht="17.649999999999999">
      <c r="A245" s="10"/>
      <c r="B245" s="18"/>
      <c r="C245" s="18"/>
      <c r="D245" s="18"/>
      <c r="E245" s="18"/>
      <c r="F245" s="18"/>
      <c r="G245" s="30"/>
      <c r="H245" s="18"/>
      <c r="I245" s="30"/>
      <c r="J245" s="18"/>
      <c r="K245" s="18"/>
      <c r="L245" s="18"/>
      <c r="M245" s="18"/>
      <c r="N245" s="30"/>
      <c r="O245" s="18"/>
      <c r="P245" s="18"/>
      <c r="Q245" s="18"/>
      <c r="R245" s="18"/>
      <c r="S245" s="18"/>
      <c r="T245" s="18"/>
      <c r="U245" s="18"/>
      <c r="V245" s="31"/>
      <c r="W245" s="18"/>
      <c r="X245" s="18"/>
      <c r="Y245" s="18"/>
      <c r="Z245" s="18"/>
      <c r="AA245" s="29"/>
      <c r="AF245">
        <f>COUNTIF(Лист2!A:A,Лист1!R245)</f>
        <v>0</v>
      </c>
    </row>
  </sheetData>
  <sheetProtection algorithmName="SHA-512" hashValue="uWy1MDnalgU6jAmF6bcAOn/bhAHNosWxghUr0R2kNRMOY07myPwVBcsHsVYce4otGhDaOncspkIX5BQoPqpTEQ==" saltValue="QqxfItaqbfLT2koZw9QJpw==" spinCount="100000" sheet="1" objects="1" scenarios="1"/>
  <autoFilter ref="A1:AL230" xr:uid="{660217B3-0853-4F4D-9286-D7C687BA4965}"/>
  <dataConsolidate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96A6-16A6-4EA3-A857-F2AB4838E180}">
  <dimension ref="A1:F21"/>
  <sheetViews>
    <sheetView zoomScale="82" zoomScaleNormal="82" workbookViewId="0">
      <selection activeCell="F16" sqref="F16"/>
    </sheetView>
  </sheetViews>
  <sheetFormatPr defaultRowHeight="14.25"/>
  <cols>
    <col min="1" max="1" width="23.86328125" customWidth="1"/>
    <col min="2" max="2" width="39.265625" customWidth="1"/>
    <col min="5" max="5" width="12.59765625" customWidth="1"/>
  </cols>
  <sheetData>
    <row r="1" spans="1:6">
      <c r="A1" t="s">
        <v>33</v>
      </c>
      <c r="C1">
        <f>COUNTIF(Лист1!K:K,"*"&amp;A1&amp;"*")</f>
        <v>0</v>
      </c>
      <c r="E1" t="s">
        <v>58</v>
      </c>
      <c r="F1">
        <f>COUNTIF(Лист1!J:J,"*"&amp;E1&amp;"*")</f>
        <v>0</v>
      </c>
    </row>
    <row r="2" spans="1:6" ht="15.4">
      <c r="A2" s="3" t="s">
        <v>34</v>
      </c>
      <c r="C2">
        <f>COUNTIF(Лист1!K:K,"*"&amp;A2&amp;"*")</f>
        <v>0</v>
      </c>
      <c r="E2" t="s">
        <v>70</v>
      </c>
      <c r="F2">
        <f>COUNTIF(Лист1!J:J,"*"&amp;E2&amp;"*")</f>
        <v>0</v>
      </c>
    </row>
    <row r="3" spans="1:6">
      <c r="A3" t="s">
        <v>35</v>
      </c>
      <c r="C3">
        <f>COUNTIF(Лист1!K:K,"*"&amp;A3&amp;"*")</f>
        <v>0</v>
      </c>
      <c r="E3" t="s">
        <v>59</v>
      </c>
      <c r="F3">
        <f>COUNTIF(Лист1!J:J,"*"&amp;E3&amp;"*")</f>
        <v>0</v>
      </c>
    </row>
    <row r="4" spans="1:6">
      <c r="A4" t="s">
        <v>36</v>
      </c>
      <c r="C4">
        <f>COUNTIF(Лист1!K:K,"*"&amp;A4&amp;"*")</f>
        <v>0</v>
      </c>
      <c r="E4" t="s">
        <v>60</v>
      </c>
      <c r="F4">
        <f>COUNTIF(Лист1!J:J,"*"&amp;E4&amp;"*")</f>
        <v>0</v>
      </c>
    </row>
    <row r="5" spans="1:6">
      <c r="A5" t="s">
        <v>37</v>
      </c>
      <c r="C5">
        <f>COUNTIF(Лист1!K:K,"*"&amp;A5&amp;"*")</f>
        <v>0</v>
      </c>
      <c r="E5" t="s">
        <v>61</v>
      </c>
      <c r="F5">
        <f>COUNTIF(Лист1!J:J,"*"&amp;E5&amp;"*")</f>
        <v>0</v>
      </c>
    </row>
    <row r="6" spans="1:6">
      <c r="A6" t="s">
        <v>38</v>
      </c>
      <c r="C6">
        <f>COUNTIF(Лист1!K:K,"*"&amp;A6&amp;"*")</f>
        <v>0</v>
      </c>
      <c r="E6" t="s">
        <v>62</v>
      </c>
      <c r="F6">
        <f>COUNTIF(Лист1!J:J,"*"&amp;E6&amp;"*")</f>
        <v>0</v>
      </c>
    </row>
    <row r="7" spans="1:6">
      <c r="A7" t="s">
        <v>39</v>
      </c>
      <c r="C7">
        <f>COUNTIF(Лист1!K:K,"*"&amp;A7&amp;"*")</f>
        <v>0</v>
      </c>
      <c r="E7" t="s">
        <v>71</v>
      </c>
      <c r="F7">
        <f>COUNTIF(Лист1!J:J,"*"&amp;E7&amp;"*")</f>
        <v>0</v>
      </c>
    </row>
    <row r="8" spans="1:6">
      <c r="A8" t="s">
        <v>40</v>
      </c>
      <c r="C8">
        <f>COUNTIF(Лист1!K:K,"*"&amp;A8&amp;"*")</f>
        <v>0</v>
      </c>
      <c r="E8" t="s">
        <v>74</v>
      </c>
      <c r="F8">
        <f>COUNTIF(Лист1!J:J,"*"&amp;E8&amp;"*")</f>
        <v>0</v>
      </c>
    </row>
    <row r="9" spans="1:6">
      <c r="E9" t="s">
        <v>73</v>
      </c>
      <c r="F9">
        <f>COUNTIF(Лист1!J:J,"*"&amp;E9&amp;"*")</f>
        <v>0</v>
      </c>
    </row>
    <row r="10" spans="1:6">
      <c r="E10" t="s">
        <v>194</v>
      </c>
      <c r="F10">
        <f>COUNTIF(Лист1!J:J,"*"&amp;E10&amp;"*")</f>
        <v>0</v>
      </c>
    </row>
    <row r="12" spans="1:6">
      <c r="A12" t="s">
        <v>41</v>
      </c>
      <c r="C12">
        <f>COUNTIF(Лист1!K:K,"*"&amp;A12&amp;"*")</f>
        <v>0</v>
      </c>
      <c r="E12" t="s">
        <v>58</v>
      </c>
      <c r="F12">
        <f>COUNTIF(Лист1!B:B,"*"&amp;E12&amp;"*")</f>
        <v>0</v>
      </c>
    </row>
    <row r="13" spans="1:6">
      <c r="A13" t="s">
        <v>42</v>
      </c>
      <c r="C13">
        <f>COUNTIF(Лист1!K:K,"*"&amp;A13&amp;"*")</f>
        <v>0</v>
      </c>
      <c r="E13" t="s">
        <v>70</v>
      </c>
      <c r="F13">
        <f>COUNTIF(Лист1!B:B,"*"&amp;E13&amp;"*")</f>
        <v>0</v>
      </c>
    </row>
    <row r="14" spans="1:6">
      <c r="A14" t="s">
        <v>43</v>
      </c>
      <c r="C14">
        <f>COUNTIF(Лист1!K:K,"*"&amp;A14&amp;"*")</f>
        <v>0</v>
      </c>
      <c r="E14" t="s">
        <v>59</v>
      </c>
      <c r="F14">
        <f>COUNTIF(Лист1!B:B,"*"&amp;E14&amp;"*")</f>
        <v>0</v>
      </c>
    </row>
    <row r="15" spans="1:6">
      <c r="A15" t="s">
        <v>44</v>
      </c>
      <c r="C15">
        <f>COUNTIF(Лист1!K:K,"*"&amp;A15&amp;"*")</f>
        <v>0</v>
      </c>
      <c r="E15" t="s">
        <v>60</v>
      </c>
      <c r="F15">
        <f>COUNTIF(Лист1!B:B,"*"&amp;E15&amp;"*")</f>
        <v>0</v>
      </c>
    </row>
    <row r="16" spans="1:6">
      <c r="A16" t="s">
        <v>45</v>
      </c>
      <c r="C16">
        <f>COUNTIF(Лист1!K:K,"*"&amp;A16&amp;"*")</f>
        <v>0</v>
      </c>
      <c r="E16" t="s">
        <v>61</v>
      </c>
      <c r="F16">
        <f>COUNTIF(Лист1!B:B,"*"&amp;E16&amp;"*")</f>
        <v>0</v>
      </c>
    </row>
    <row r="17" spans="1:6">
      <c r="A17" t="s">
        <v>46</v>
      </c>
      <c r="C17">
        <f>COUNTIF(Лист1!K:K,"*"&amp;A17&amp;"*")</f>
        <v>0</v>
      </c>
      <c r="E17" t="s">
        <v>62</v>
      </c>
      <c r="F17">
        <f>COUNTIF(Лист1!B:B,"*"&amp;E17&amp;"*")</f>
        <v>0</v>
      </c>
    </row>
    <row r="18" spans="1:6">
      <c r="A18" t="s">
        <v>47</v>
      </c>
      <c r="C18">
        <f>COUNTIF(Лист1!K:K,"*"&amp;A18&amp;"*")</f>
        <v>0</v>
      </c>
      <c r="E18" t="s">
        <v>71</v>
      </c>
      <c r="F18">
        <f>COUNTIF(Лист1!B:B,"*"&amp;E18&amp;"*")</f>
        <v>0</v>
      </c>
    </row>
    <row r="20" spans="1:6">
      <c r="E20" s="9">
        <v>6030427</v>
      </c>
      <c r="F20">
        <f>COUNTIF(Лист1!Z:Z,проверка!E20)</f>
        <v>0</v>
      </c>
    </row>
    <row r="21" spans="1:6">
      <c r="E21" s="9">
        <v>5286739</v>
      </c>
      <c r="F21">
        <f>COUNTIF(Лист1!Z:Z,проверка!E21)</f>
        <v>0</v>
      </c>
    </row>
  </sheetData>
  <conditionalFormatting sqref="C1:C20">
    <cfRule type="cellIs" dxfId="1" priority="2" operator="greaterThan">
      <formula>0</formula>
    </cfRule>
  </conditionalFormatting>
  <conditionalFormatting sqref="F1:F18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B18F-B8FC-437B-8A00-D34E70CB4DF5}">
  <dimension ref="A1:A11"/>
  <sheetViews>
    <sheetView workbookViewId="0">
      <selection sqref="A1:A11"/>
    </sheetView>
  </sheetViews>
  <sheetFormatPr defaultRowHeight="14.25"/>
  <cols>
    <col min="1" max="1" width="30.59765625" customWidth="1"/>
  </cols>
  <sheetData>
    <row r="1" spans="1:1">
      <c r="A1" t="s">
        <v>48</v>
      </c>
    </row>
    <row r="2" spans="1:1">
      <c r="A2" t="s">
        <v>49</v>
      </c>
    </row>
    <row r="3" spans="1:1">
      <c r="A3" t="s">
        <v>55</v>
      </c>
    </row>
    <row r="4" spans="1:1">
      <c r="A4" t="s">
        <v>65</v>
      </c>
    </row>
    <row r="5" spans="1:1">
      <c r="A5" t="s">
        <v>56</v>
      </c>
    </row>
    <row r="6" spans="1:1">
      <c r="A6" t="s">
        <v>75</v>
      </c>
    </row>
    <row r="7" spans="1:1">
      <c r="A7" t="s">
        <v>67</v>
      </c>
    </row>
    <row r="8" spans="1:1">
      <c r="A8" t="s">
        <v>115</v>
      </c>
    </row>
    <row r="9" spans="1:1">
      <c r="A9" t="s">
        <v>57</v>
      </c>
    </row>
    <row r="10" spans="1:1">
      <c r="A10" t="s">
        <v>50</v>
      </c>
    </row>
    <row r="11" spans="1:1">
      <c r="A1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проверка</vt:lpstr>
      <vt:lpstr>Лист2</vt:lpstr>
      <vt:lpstr>Лист1!Область_печати</vt:lpstr>
    </vt:vector>
  </TitlesOfParts>
  <Company>JSC Belgorodenergosbyt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 Артем Александрович</dc:creator>
  <cp:lastModifiedBy>Топорков Владимир Александрович</cp:lastModifiedBy>
  <cp:lastPrinted>2023-05-18T06:43:07Z</cp:lastPrinted>
  <dcterms:created xsi:type="dcterms:W3CDTF">2022-11-23T13:51:18Z</dcterms:created>
  <dcterms:modified xsi:type="dcterms:W3CDTF">2024-04-19T12:32:59Z</dcterms:modified>
</cp:coreProperties>
</file>