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ДКЭД\Отдел продажи ЭЭ\ОГРАНИЧЕНИЯ\Комиссия по ограничениям\Реестры\2024\"/>
    </mc:Choice>
  </mc:AlternateContent>
  <xr:revisionPtr revIDLastSave="0" documentId="13_ncr:1_{275BC3B9-135A-4129-AED3-C5BD8357B88C}" xr6:coauthVersionLast="47" xr6:coauthVersionMax="47" xr10:uidLastSave="{00000000-0000-0000-0000-000000000000}"/>
  <bookViews>
    <workbookView xWindow="-98" yWindow="-98" windowWidth="21795" windowHeight="13096" xr2:uid="{B37C88C1-5F9C-4ACD-B468-A19628E67DEE}"/>
  </bookViews>
  <sheets>
    <sheet name="Лист1" sheetId="1" r:id="rId1"/>
    <sheet name="проверка" sheetId="2" r:id="rId2"/>
    <sheet name="Лист2" sheetId="3" r:id="rId3"/>
  </sheets>
  <definedNames>
    <definedName name="_xlnm._FilterDatabase" localSheetId="0" hidden="1">Лист1!$A$1:$AL$205</definedName>
    <definedName name="_xlnm.Print_Area" localSheetId="0">Лист1!$A$1:$AA$127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F9" i="2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" i="1"/>
  <c r="AL24" i="1"/>
  <c r="AK24" i="1"/>
  <c r="AH23" i="1"/>
  <c r="AE2" i="1"/>
  <c r="AH22" i="1"/>
  <c r="AH2" i="1"/>
  <c r="AI21" i="1" l="1"/>
  <c r="AH21" i="1"/>
  <c r="AI20" i="1"/>
  <c r="AH20" i="1"/>
  <c r="AI19" i="1"/>
  <c r="AH19" i="1"/>
  <c r="AI18" i="1"/>
  <c r="AH18" i="1"/>
  <c r="AI17" i="1"/>
  <c r="AH17" i="1"/>
  <c r="AI16" i="1"/>
  <c r="AH16" i="1"/>
  <c r="AI15" i="1"/>
  <c r="AH15" i="1"/>
  <c r="AI14" i="1"/>
  <c r="AH14" i="1"/>
  <c r="AI13" i="1"/>
  <c r="AH13" i="1"/>
  <c r="AI12" i="1"/>
  <c r="AH12" i="1"/>
  <c r="AI11" i="1"/>
  <c r="AH11" i="1"/>
  <c r="AI10" i="1"/>
  <c r="AH10" i="1"/>
  <c r="AI9" i="1"/>
  <c r="AH9" i="1"/>
  <c r="AI8" i="1"/>
  <c r="AH8" i="1"/>
  <c r="AI7" i="1"/>
  <c r="AH7" i="1"/>
  <c r="AI6" i="1"/>
  <c r="AH6" i="1"/>
  <c r="AI5" i="1"/>
  <c r="AH5" i="1"/>
  <c r="AI4" i="1"/>
  <c r="AH4" i="1"/>
  <c r="AI3" i="1"/>
  <c r="AH3" i="1"/>
  <c r="AI2" i="1"/>
  <c r="F8" i="2"/>
  <c r="F21" i="2"/>
  <c r="F20" i="2"/>
  <c r="C18" i="2"/>
  <c r="C17" i="2"/>
  <c r="C16" i="2"/>
  <c r="C15" i="2"/>
  <c r="C14" i="2"/>
  <c r="C13" i="2"/>
  <c r="C12" i="2"/>
  <c r="C8" i="2"/>
  <c r="C7" i="2"/>
  <c r="C6" i="2"/>
  <c r="C5" i="2"/>
  <c r="C4" i="2"/>
  <c r="C3" i="2"/>
  <c r="C2" i="2"/>
  <c r="F18" i="2"/>
  <c r="F17" i="2"/>
  <c r="F16" i="2"/>
  <c r="F15" i="2"/>
  <c r="F14" i="2"/>
  <c r="F13" i="2"/>
  <c r="F12" i="2"/>
  <c r="F7" i="2"/>
  <c r="F6" i="2"/>
  <c r="F5" i="2"/>
  <c r="F4" i="2"/>
  <c r="F3" i="2"/>
  <c r="F2" i="2"/>
  <c r="F1" i="2"/>
  <c r="C1" i="2"/>
  <c r="AE1" i="1"/>
  <c r="AH24" i="1" l="1"/>
  <c r="AI22" i="1"/>
  <c r="AI23" i="1" s="1"/>
  <c r="AI24" i="1" s="1"/>
</calcChain>
</file>

<file path=xl/sharedStrings.xml><?xml version="1.0" encoding="utf-8"?>
<sst xmlns="http://schemas.openxmlformats.org/spreadsheetml/2006/main" count="3330" uniqueCount="1215">
  <si>
    <t>№ п/п</t>
  </si>
  <si>
    <t>Наименование потребителя</t>
  </si>
  <si>
    <t>Основания введения ограничения</t>
  </si>
  <si>
    <t>Сумма задолженности,  руб</t>
  </si>
  <si>
    <t xml:space="preserve">Наименование отключаемого объекта </t>
  </si>
  <si>
    <t>Дата отключения</t>
  </si>
  <si>
    <t>Наименование района</t>
  </si>
  <si>
    <t>Организация производящая отключения</t>
  </si>
  <si>
    <t>г.Белгород</t>
  </si>
  <si>
    <t>ИНН</t>
  </si>
  <si>
    <t xml:space="preserve">КПП          </t>
  </si>
  <si>
    <t>Юридический адрес</t>
  </si>
  <si>
    <t>Дата образования задолженности</t>
  </si>
  <si>
    <t>Описания точки поставки</t>
  </si>
  <si>
    <t>Адрес отключаемого объекта (с указанием контактного телефона)</t>
  </si>
  <si>
    <t>Вид ограничения(частичное только для потребителей с броней или соц. значимых)</t>
  </si>
  <si>
    <t>Уровень до которого необходимо ввести ограничение (ЗАПОЛНЯТЬ ТОЛЬКО ПРИ НАЛИЧИИ СУБАБОНЕНТОВ), кВт*ч</t>
  </si>
  <si>
    <t>Потребитель уведомлен(исх №___ от _____)</t>
  </si>
  <si>
    <t>Способ уведомления</t>
  </si>
  <si>
    <t>Контактная информация (указать email или телефон на который отправлялось уведомление)</t>
  </si>
  <si>
    <t>Наличие акта Аварийной и(или) технологической брони</t>
  </si>
  <si>
    <t>Относится ли объект к соц. Значимым</t>
  </si>
  <si>
    <t>Товарная продукция в текущем месяце, . руб</t>
  </si>
  <si>
    <t>Кол-во неоплаченных сроков, руб.</t>
  </si>
  <si>
    <t>Отметка о фактическом ограничении/отмене</t>
  </si>
  <si>
    <t>Сумма оплаты с момента вручения уведомления до даты ограничения, руб</t>
  </si>
  <si>
    <t>ККС</t>
  </si>
  <si>
    <t>Примечание</t>
  </si>
  <si>
    <t>Всего</t>
  </si>
  <si>
    <t>Из них МРСК</t>
  </si>
  <si>
    <t>Яковлевский</t>
  </si>
  <si>
    <t>Борисовский</t>
  </si>
  <si>
    <t>Валуйский</t>
  </si>
  <si>
    <t>Красный хутор</t>
  </si>
  <si>
    <t>журавлевка</t>
  </si>
  <si>
    <t>нехотеевка</t>
  </si>
  <si>
    <t>Наумовка</t>
  </si>
  <si>
    <t>Новая Наумовка</t>
  </si>
  <si>
    <t>Вторая Наумовка</t>
  </si>
  <si>
    <t>Логачевка</t>
  </si>
  <si>
    <t>Бутырки</t>
  </si>
  <si>
    <t>Бирюч</t>
  </si>
  <si>
    <t>Вериговка</t>
  </si>
  <si>
    <t>Нижние Мельницы</t>
  </si>
  <si>
    <t>Пригородные Тополи</t>
  </si>
  <si>
    <t>Староселье</t>
  </si>
  <si>
    <t>Середа</t>
  </si>
  <si>
    <t>х. Старый</t>
  </si>
  <si>
    <t>Алексеевский</t>
  </si>
  <si>
    <t>Губкинский</t>
  </si>
  <si>
    <t>Старооскольский</t>
  </si>
  <si>
    <t>Шебекинский</t>
  </si>
  <si>
    <t>Вейделевский</t>
  </si>
  <si>
    <t>Волоконовский</t>
  </si>
  <si>
    <t>Грайворонский</t>
  </si>
  <si>
    <t>Ивнянский</t>
  </si>
  <si>
    <t>Красненский</t>
  </si>
  <si>
    <t>Ракитянский</t>
  </si>
  <si>
    <t>школа</t>
  </si>
  <si>
    <t>больница</t>
  </si>
  <si>
    <t>храм</t>
  </si>
  <si>
    <t>церковь</t>
  </si>
  <si>
    <t>приход</t>
  </si>
  <si>
    <t>Без отмены</t>
  </si>
  <si>
    <t>разница</t>
  </si>
  <si>
    <t>Корочанский</t>
  </si>
  <si>
    <t>Краснояружский</t>
  </si>
  <si>
    <t>Новооскольский</t>
  </si>
  <si>
    <t>Ровеньской</t>
  </si>
  <si>
    <t>Чернянский</t>
  </si>
  <si>
    <t>сад</t>
  </si>
  <si>
    <t>детский</t>
  </si>
  <si>
    <t>Белгородский</t>
  </si>
  <si>
    <t>водозабор</t>
  </si>
  <si>
    <t>скважина</t>
  </si>
  <si>
    <t>Красногвардейский</t>
  </si>
  <si>
    <t> </t>
  </si>
  <si>
    <t>задолженность</t>
  </si>
  <si>
    <t>СМС</t>
  </si>
  <si>
    <t>нет</t>
  </si>
  <si>
    <t>смс</t>
  </si>
  <si>
    <t>БСК</t>
  </si>
  <si>
    <t>нежилое помещение</t>
  </si>
  <si>
    <t>эл. почта</t>
  </si>
  <si>
    <t>эл.почта</t>
  </si>
  <si>
    <t>полное</t>
  </si>
  <si>
    <t>магазин</t>
  </si>
  <si>
    <t>АО "Белгородские молочные фермы"</t>
  </si>
  <si>
    <t>309130, Российская Федерация, обл. Белгородская, р-н Ивнянский, х. Зоринские Дворы</t>
  </si>
  <si>
    <t>ПС 35/10 кВ "Курасовка" ; БКТП-1002 ; ВЛ 10 кВ №10 ; п/у ПСЧ-4ТМ.05 ; № _0610102479</t>
  </si>
  <si>
    <t>КРС ЗОРИНСКИЕ ДВОРЫ</t>
  </si>
  <si>
    <t>email</t>
  </si>
  <si>
    <t>mityaev.an@zdmail.ru</t>
  </si>
  <si>
    <t>ПС 110/35/10 кВ "Ивня" ;  КТП-901 ; ВЛ 10 кВ №9 ; п/у СЕ303 R ; № _009217053002691</t>
  </si>
  <si>
    <t>ФЕРМА С.БОГАТОЕ</t>
  </si>
  <si>
    <t>Нежилое помещение</t>
  </si>
  <si>
    <t>Задолженность</t>
  </si>
  <si>
    <t>Магазин</t>
  </si>
  <si>
    <t>Ивнянский район,  х. Зоринские дворы, тел.  79623040749</t>
  </si>
  <si>
    <t>Ивнянский район, с. Богатое,   тел. 79623040749</t>
  </si>
  <si>
    <t>Нежилое здание</t>
  </si>
  <si>
    <t>МРСК</t>
  </si>
  <si>
    <t>ООО "КонПрок"</t>
  </si>
  <si>
    <t>ПС-110/6 кВ "Белгород-2" Г-8, ПС 110/10/6 кВ "Южная" Г-9 КЛ-6 кв в РУ-6 кВ яч. № 18, яч. № 13 РП-19</t>
  </si>
  <si>
    <t>Производственная база</t>
  </si>
  <si>
    <t>смс/эл.почта</t>
  </si>
  <si>
    <t>ООО "Вторсырье"</t>
  </si>
  <si>
    <t>308010, Российская Федерация, Белгородская обл, Белгород г, Новая ул, 1, В</t>
  </si>
  <si>
    <t>ПС РУДНИК, КТП-104, ВЛ-0,4 кВ №2,  ВРУ-0,4кВ, ПУ № 38625022</t>
  </si>
  <si>
    <t>п. Яковлево, ул. Южная, тел: 8-920-206-05-02, 8-920-558-68-08</t>
  </si>
  <si>
    <t>info@vs31.ru</t>
  </si>
  <si>
    <t>нарочно</t>
  </si>
  <si>
    <t>ООО "АЛЬТЕРНАТИВА"</t>
  </si>
  <si>
    <t>308025, Белгородская обл, г Белгород, пер Декабристов 2-й, д 10, офис 18</t>
  </si>
  <si>
    <t>ПС 110/6 кВ Строитель, ВЛ-6 кВ №3, опора № 4/3, в РУВН-6 кВ ТП-309, ПУ № 01260628</t>
  </si>
  <si>
    <t>Цех изготовления монтажных узлов газопроводов</t>
  </si>
  <si>
    <t>г. Строитель, ул. 2-я Заводская, д. 13, тел: 8 4722 56 97 95, 8 960 638 50 93</t>
  </si>
  <si>
    <t>Alternativa.31@yandex.ru</t>
  </si>
  <si>
    <t>автостоянка</t>
  </si>
  <si>
    <t>Консервный комбинат</t>
  </si>
  <si>
    <t>База</t>
  </si>
  <si>
    <t xml:space="preserve">нежилое помещение </t>
  </si>
  <si>
    <t>АО "МК "ЗЕЛЕНАЯ ДОЛИНА"</t>
  </si>
  <si>
    <t>308572, Белгородская обл, Белгородский р-н, село Хохлово, ул Майская, зд 17</t>
  </si>
  <si>
    <t xml:space="preserve">РП 10 кВ Сажное, ТП-510, РУНН-0,4 кВ, ПУ № 58000872 </t>
  </si>
  <si>
    <t>Зерноток</t>
  </si>
  <si>
    <t xml:space="preserve">с. Кривцово, тел: 8-961-173-25-66 </t>
  </si>
  <si>
    <t>mkzd@greendale31.ru</t>
  </si>
  <si>
    <t>Иванов Станислав Юрьевич</t>
  </si>
  <si>
    <t>309070, Белгородская обл, Яковлевский р-н, Строитель г, Центральная ул, 104</t>
  </si>
  <si>
    <t>ПС 110/6кВ Строитель, КТП-404, ВРУ-0,4(0,23) кВ, ПУ № _011070129437428</t>
  </si>
  <si>
    <t>Пилорама</t>
  </si>
  <si>
    <t>г. Строитель, ул. Заводская 2-я, д. 27А, тел: 79103226433</t>
  </si>
  <si>
    <t xml:space="preserve"> г. Белгород, ул. Пугачева, дом 5</t>
  </si>
  <si>
    <t xml:space="preserve">г. Белгород, ул.Пугачева, д. 5 </t>
  </si>
  <si>
    <t>3</t>
  </si>
  <si>
    <t>Ивнянское ПО "Альянс"</t>
  </si>
  <si>
    <t>309110, Российская Федерация, обл. Белгородская, р-н Ивнянский, рп. Ивня, ул. Мира, дом 40, кв. 1</t>
  </si>
  <si>
    <t>ПС 110/35/10 кВ "Ивня" ; КТП-118 ; ВЛ 10 кВ №1 ; п/у А-10-3Т-М-14-СТО ; № 970390252</t>
  </si>
  <si>
    <t>Кафе "Ивушка" п. Ивня</t>
  </si>
  <si>
    <t>Ивнянский район,  рп. Ивня тел. 79107378021</t>
  </si>
  <si>
    <t>Общество с ограниченной ответственностью "Спектр-Аква"</t>
  </si>
  <si>
    <t>309135, Российская Федерация, обл. Белгородская, р-н Ивнянский, с. Верхопенье, ул. Преображенская, дом 1, офис 1</t>
  </si>
  <si>
    <t>ПС 35/10 кВ "Верхопенье" ; КТП-207 ; ВЛ 10 кВ №2 ; п/у Меркурий 230 ART 03PQRSION ; № 43555798</t>
  </si>
  <si>
    <t>Ивнянский район,  с. Верхопенье, ул. Белгородская тел. 79803837928</t>
  </si>
  <si>
    <t>potrehaev.oa@zdmail.ru</t>
  </si>
  <si>
    <t>офис</t>
  </si>
  <si>
    <t>ООО "Экополис"</t>
  </si>
  <si>
    <t>309070, Российская Федерация, обл. Белгородская, р-н Яковлевский, г. Строитель, ул. Октябрьская, дом 12</t>
  </si>
  <si>
    <t>ПС 110/6кВ Строитель, ВЛ-6 кВ № 3, опора 2/2, (ПУ у потребителя 902709)</t>
  </si>
  <si>
    <t>г. Строитель, ул. Зайцева, д. 3, тел: (4722) 34-09-81, (47244) 5-32-19</t>
  </si>
  <si>
    <t>ekopolis.ooo@mail.ru</t>
  </si>
  <si>
    <t>СПССПК "БИО-РЕСУРС"</t>
  </si>
  <si>
    <t>309063, Белгородская обл, Яковлевский р-н, село Дмитриевка, ул Молодежная, д 15, кв 2</t>
  </si>
  <si>
    <t>Рыбоводческое хозяйство</t>
  </si>
  <si>
    <t>р-н. Яковлевский, тел: 8 980 521 64 84</t>
  </si>
  <si>
    <t>gradik50@mail.ru</t>
  </si>
  <si>
    <t>ООО "Регионавтотранс"</t>
  </si>
  <si>
    <t>308010, Российская Федерация, обл. Белгородская, г. Белгород, пр-кт Б.Хмельницкого, дом 160</t>
  </si>
  <si>
    <t>ПС 110/6кВ Строитель, ЗТП-18, ВЛ-0,4 кВ №2, опора №6, ВРУ-0,4(0,23) кВ, ПУ № 58016616</t>
  </si>
  <si>
    <t>Автовокзал г. Строитель</t>
  </si>
  <si>
    <t>г. Строитель, ул. Промышленная, д. 45, тел: (47244) 5-08-64, (4722) 33 70 07, 34-09-81</t>
  </si>
  <si>
    <t>region.ooo2011@yandex.ru</t>
  </si>
  <si>
    <t>Прохоровский</t>
  </si>
  <si>
    <t>Итого</t>
  </si>
  <si>
    <t>Завод</t>
  </si>
  <si>
    <t>ИП Скибин Леонид Васильевич</t>
  </si>
  <si>
    <t>308000, Российская Федерация, обл. Белгородская, р-н Белгородский, с. Шишино, ул. Набережная, дом 3</t>
  </si>
  <si>
    <t>ПС Шишино  ВЛ-0,4 кВ № 1 КТП-301, сч. № _093402</t>
  </si>
  <si>
    <t>производство пластиковых окон</t>
  </si>
  <si>
    <t>с. Шишино</t>
  </si>
  <si>
    <t>Торгово-офисный центр</t>
  </si>
  <si>
    <t>29.02.2024 г.</t>
  </si>
  <si>
    <t>склад</t>
  </si>
  <si>
    <t>31.01.2024 г.</t>
  </si>
  <si>
    <t>308017, Российская Федерация, обл. Белгородская, г. Белгород, ул. Рабочая, дом 14</t>
  </si>
  <si>
    <t>Салманов Ибрагим Ташпулатович</t>
  </si>
  <si>
    <t xml:space="preserve"> Белгородская обл,  Борисовский р-н,  село Октябрьская Готня, Советская, д.1</t>
  </si>
  <si>
    <t>отключение контактных соединений на Опоре №8 ВЛ-0,4 кВ
№1 от МТП -112 ПС
110/35/10 кВ Борисовка (_016695188651597)</t>
  </si>
  <si>
    <t>р-н Борисовский, , п Борисовка, 8 марта, д.     9 (89056762533)</t>
  </si>
  <si>
    <t>Глава крестьянского (фермерского) хозяйства Коновалова Елена Евгеньевна</t>
  </si>
  <si>
    <t>308010, Белгородская обл, г Белгород, ул.Котельщиков, д.32а</t>
  </si>
  <si>
    <t>контактные содинения ВЛ-0,4кВ Потребителя от оп.7 ВЛ-0,4кВ №3 ТП -707 ПС 35/10 кВ Зозули</t>
  </si>
  <si>
    <t>р-н Борисовский, в границах земель АООТ "Хотмыжское"</t>
  </si>
  <si>
    <t>ООО "Вертикаль"</t>
  </si>
  <si>
    <t>25.03.2024</t>
  </si>
  <si>
    <t>Административное здание</t>
  </si>
  <si>
    <t>ООО "Белдорстрой"</t>
  </si>
  <si>
    <t>база</t>
  </si>
  <si>
    <t>Эл. почта</t>
  </si>
  <si>
    <t>РП 10кВ Сажное , ТП-205, ВЛ-0,4 кВ № 2, ПУ № 59069372</t>
  </si>
  <si>
    <t>МРСК/самоограничение</t>
  </si>
  <si>
    <t>ООО "ОЭЗ "Белэнергомаш"</t>
  </si>
  <si>
    <t>308015, Российская Федерация, обл. Белгородская, г. Белгород, ул. Везельская, дом 95</t>
  </si>
  <si>
    <t>ПС 110/6кВ. Строитель, ЗРУ - 6 кВ, яч. 18, ПУ № 01094862</t>
  </si>
  <si>
    <t>г. Строитель, ул. Заводская 2-я, д. 13, тел: 32-32-10, 26-69-59/ по опл-23-15-06</t>
  </si>
  <si>
    <t>priem@oputenmash.ru</t>
  </si>
  <si>
    <t>АО "АППК "БЕЛСЕЛЬХОЗИНВЕСТ"</t>
  </si>
  <si>
    <t>309050, Белгородская обл, Яковлевский р-н, село Гостищево, ул Привокзальная, д. 66</t>
  </si>
  <si>
    <t>ПС 110/35/10кВ Гостищево, ВЛ-10 кВ №7, опора № 5, ПУ № 01293992</t>
  </si>
  <si>
    <t>Производство мела</t>
  </si>
  <si>
    <t>с. Гостищево, тел: 8 968 076 78 41</t>
  </si>
  <si>
    <t>Info@ao-etp.ru</t>
  </si>
  <si>
    <t>МБУ "БЛАГОУСТРОЙСТВО"</t>
  </si>
  <si>
    <t>309070, Российская Федерация, обл. Белгородская, р-н Яковлевский, г. Строитель, ул. Заводская 2-я, дом 4</t>
  </si>
  <si>
    <t>ПС 110/35/10кВ Томаровка, КТП-1506, ВЛ-0,4 кВ №4, опора № 1/1, ВРУ-0,4 кВ, ПУ № 28332045</t>
  </si>
  <si>
    <t>п. Томаровка, ул. Рокоссовского, д. 2, тел: 8 47244 5 09 95, 5 19 25</t>
  </si>
  <si>
    <t>5-09-95@mail.ru</t>
  </si>
  <si>
    <t>ООО УК "ТЮС"</t>
  </si>
  <si>
    <t>308013, Белгородская обл, Белгород г, Макаренко ул, д.27, эт.1, оф.1</t>
  </si>
  <si>
    <t>ПС 110/6кВ Строитель, КТП-48, в РУ - 0,4 кВ, ПУ № 22593936</t>
  </si>
  <si>
    <t>База УМиАТ</t>
  </si>
  <si>
    <t>г. Строитель, ул. Заводская, д. 2, тел: +7 (4722) 58-38-69, +7(4722) 23-11-16</t>
  </si>
  <si>
    <t>spetstransfilial@yandex.ru</t>
  </si>
  <si>
    <t>ПС 110/6кВ Строитель, КТП-303, РУ-0,4 кВ, ПУ № 34724035</t>
  </si>
  <si>
    <t>г. Строитель, ул. Заводская 2-я, д. 11, тел: +7 (4722) 58-38-69, +7(4722) 23-11-16</t>
  </si>
  <si>
    <t>СССПОК "СЛАВНЫЙ СЫРОВАР"</t>
  </si>
  <si>
    <t>308017, Российская Федерация, Белгородская обл, Корочанский р-н, Мазикино с, Лисовенька ул, 87</t>
  </si>
  <si>
    <t>ПС 110/35/6кВ Рудник, ЗТП-619, КЛ-0,4, ШУР-0,4 кВ, ПУ № 011068153194621</t>
  </si>
  <si>
    <t>кафе с цехом сыроделия (Ввод №1)</t>
  </si>
  <si>
    <t>п. Яковлево, тел: 8-910-360-30-05</t>
  </si>
  <si>
    <t>ПС 110/35/6кВ Рудник, ЗТП-619, КЛ-0,4 кВ, ШУР-0,4 кВ, ПУ № 011068153193989</t>
  </si>
  <si>
    <t>кафе с цехом сыроделия (Ввод №2)</t>
  </si>
  <si>
    <t xml:space="preserve"> </t>
  </si>
  <si>
    <t>ГК №37</t>
  </si>
  <si>
    <t>308033, Российская Федерация, обл. Белгородская, г. Белгород, ул. Губкина, дом 38, кв. 51</t>
  </si>
  <si>
    <t>ПС 110/10/6 кВ "Южная" КТП-43, Г-2, п.у.41589443</t>
  </si>
  <si>
    <t>Гаражный кооператив</t>
  </si>
  <si>
    <t>г Белгород,ул Молодежная,</t>
  </si>
  <si>
    <t>vikopteva@yandex.ru</t>
  </si>
  <si>
    <t>Белгород</t>
  </si>
  <si>
    <t>ООО "ОТКРЫТИЕ"</t>
  </si>
  <si>
    <t>Белгородская область, М.Р-Н БЕЛГОРОДСКИЙ, С.П. ДУБОВСКОЕ, С РЕПНОЕ, УЛ ГВАРДЕЙСКАЯ, Д. 19Б</t>
  </si>
  <si>
    <t>Контактные соединения ввода 0,4кВ от опоры №7 ВЛ-0,4кВ Ф-5 ТП-307 с КА в ШУР-0,4кВ заявителя, п.у.9196954</t>
  </si>
  <si>
    <t>Белгород сумская 168</t>
  </si>
  <si>
    <t>ООО "Меркурий"</t>
  </si>
  <si>
    <t>Белгород г, Буденного ул, 3</t>
  </si>
  <si>
    <t>ЩУР-0,4кВ  в МКД Буденого 3, п.у.970891139</t>
  </si>
  <si>
    <t>торговое помещение</t>
  </si>
  <si>
    <t>ул.Буденного 3</t>
  </si>
  <si>
    <t>alexanderglobin707@gmail.com</t>
  </si>
  <si>
    <t>Херимян Ашот Гарсоевич</t>
  </si>
  <si>
    <t>308508, Российская Федерация, обл. Белгородская, р-н Белгородский, с. Зеленая Поляна, ул. Веселая, дом 1, корпус А</t>
  </si>
  <si>
    <t>ПС 35/10 кВ Беловское, КТП 402, п.у._00004240</t>
  </si>
  <si>
    <t>магазин "Золушка"</t>
  </si>
  <si>
    <t xml:space="preserve">с. Беловское </t>
  </si>
  <si>
    <t>8-919-221-11-22</t>
  </si>
  <si>
    <t>на опоре №4 ВЛ 0,4 кВ № 1 ЗТП 301 ПС Беловское, п.у.38385538</t>
  </si>
  <si>
    <t>Водопроводное сооружение</t>
  </si>
  <si>
    <t xml:space="preserve"> р-н,Беловское с,Центральная ул,д. 51,,</t>
  </si>
  <si>
    <t>Фальков Артем Владимирович</t>
  </si>
  <si>
    <t xml:space="preserve"> г. Белгород, б-р Народный, дом 52 А</t>
  </si>
  <si>
    <t>ВРУ-0,4 кВ, сч. № _00000492</t>
  </si>
  <si>
    <t>Белгородский пр-т,77</t>
  </si>
  <si>
    <t>8-915-526-46-93</t>
  </si>
  <si>
    <t>konprok-bel@yandex.ru</t>
  </si>
  <si>
    <t>Лаврентьева Нина Харламовна</t>
  </si>
  <si>
    <t>обл. Белгородская, р-н Белгородский, п. Майский, ул. Абрикосовая, дом 1 А</t>
  </si>
  <si>
    <t>26.032024</t>
  </si>
  <si>
    <t>ТП-245 в ЩУ-0,4кВ помещении Костюкова 22 п.у._09217649</t>
  </si>
  <si>
    <t>Офис</t>
  </si>
  <si>
    <t>ул.Костюкова,22</t>
  </si>
  <si>
    <t>8-920-204-04-06</t>
  </si>
  <si>
    <t>Сидячкина Елена Георгиевна</t>
  </si>
  <si>
    <t>г. Белгород, ул. Шаландина, дом 2, кв. 35</t>
  </si>
  <si>
    <t>ЩУ-0,4кВ в здании Попова, д.58 22747112</t>
  </si>
  <si>
    <t>ул. Попова 58, офис №8,</t>
  </si>
  <si>
    <t xml:space="preserve"> 8-910-736-79-50 </t>
  </si>
  <si>
    <t>АНО "Центр содержания и защиты животных "Добрый дом"</t>
  </si>
  <si>
    <t>308585 Белгородская область, Белгородский район, с. Новая Нелидовка, ул. Луговая, д.2А.</t>
  </si>
  <si>
    <t>на контактах присоединения концевой кабельной муфты КЛ-0,4кВ от ВД-0,4уВ №2 КТП 911 ПС Новая Деревня с коммутацтонным аппаратом в ШУР-0,4кВ потребителя, п.у.41562549</t>
  </si>
  <si>
    <t>Приют для животных</t>
  </si>
  <si>
    <t>Белгородский район, с. Новая Нелидовка, ул. Луговая</t>
  </si>
  <si>
    <t>Зайцева Ольга Николаевна</t>
  </si>
  <si>
    <t>308010, Российская Федерация, обл. Белгородская, г. Белгород, ул. Тополиная, дом 5</t>
  </si>
  <si>
    <t>ПС 110/6 кВ "Белгород-2", ТП-506, Г-1, п.у. 39074798</t>
  </si>
  <si>
    <t>пер Волчанский 4-й,21</t>
  </si>
  <si>
    <t>8-910-745-96-27</t>
  </si>
  <si>
    <t>ИП Катина Юлия Александровна</t>
  </si>
  <si>
    <t>Белгородская обл, Белгород г, Победы ул, 47, корп.2, 1а</t>
  </si>
  <si>
    <t>ВРУ-0,4 кВ, б-р Свято-Троицкий,7-0 6н сч. № 30560027</t>
  </si>
  <si>
    <t>кафе "Место Гриль"</t>
  </si>
  <si>
    <t>б-р Свято-Троицкий,7</t>
  </si>
  <si>
    <t>8915571-82-60</t>
  </si>
  <si>
    <t>ООО "ГрандРесурс"</t>
  </si>
  <si>
    <t>308023, Белгородская обл, г. Белгород , ул. Промышленный проезд, д. 10А</t>
  </si>
  <si>
    <t>ПС 110/6/6 кВ Белгород-1 контактные соединения концевой муфты КЛ-0,4 кВ с КА от с.ш. РУ-0,4 кВ ТП 6/0,4 кВ № 503, сч. № 9883827</t>
  </si>
  <si>
    <t xml:space="preserve"> ул. Промышленный проезд, д. 10А</t>
  </si>
  <si>
    <t>+7-962-300-20-79</t>
  </si>
  <si>
    <t>Асеев Михаил Сергеевич</t>
  </si>
  <si>
    <t>308503, Российская Федерация, обл. Белгородская, р-н Белгородский, п. Майский, ул. Академическая, дом 8</t>
  </si>
  <si>
    <t>Г-26,ТП 1191,ПС 110/10 кВ "Западная", п.у.22618127</t>
  </si>
  <si>
    <t>Кофейня (офис №10)</t>
  </si>
  <si>
    <t>г Белгород,б-р Свято-Троицкий,7-0 10н</t>
  </si>
  <si>
    <t>ОАО "Белгородский завод Ритм"</t>
  </si>
  <si>
    <t>308023, Российская Федерация, обл. Белгородская, г. Белгород, пр-кт Б.Хмельницкого, дом 135 Д</t>
  </si>
  <si>
    <t>ПС Белгород-110 кВ Г-32 яч. 307 ВВ- 6 кВ, сч. № 41922432</t>
  </si>
  <si>
    <t>ячейка № 307 Ритм 4</t>
  </si>
  <si>
    <t>Викторова Наталья Анатольевна</t>
  </si>
  <si>
    <t>308600, Российская Федерация, обл. Белгородская, г. Белгород, пр-кт Славы, дом 43, кв. 12</t>
  </si>
  <si>
    <t>ЩУ-0,4кВ в здании пр-т Гражданский 56, п.у. 970891881</t>
  </si>
  <si>
    <t>пр-т Гражданский 56</t>
  </si>
  <si>
    <t>ГК "Фрунзенский"</t>
  </si>
  <si>
    <t>308015, Российская Федерация, Белгородская обл, Белгород г, Загородняя ул, 21</t>
  </si>
  <si>
    <t>КЛ-0,4 кВ в РУ-0,4 кВ ТП-1007, сч. № 40787191</t>
  </si>
  <si>
    <t>гаражи</t>
  </si>
  <si>
    <t>ул.Сумская-ул.Механизаторов</t>
  </si>
  <si>
    <t>ООО "ПИЭФ ГРУП"</t>
  </si>
  <si>
    <t>308009, Белгородская обл, г Белгород, ул Князя Трубецкого, д 24, офис 13</t>
  </si>
  <si>
    <t>На контактных соединениях коммутационного аппарата в ШУР-0,4 кВ от КЛ-0,4 кВ №6  КТП-219 ПС 110/35/6 кВ "Восточная" с отходящей КЛ-0,4 кВ Заявителя в ВРУ-0,4 кВ Заявителя, П.У._011076161116090</t>
  </si>
  <si>
    <t>объект общественного питания</t>
  </si>
  <si>
    <t>Белгородский р-н, пгт Разумное, ул. Скворцова</t>
  </si>
  <si>
    <t>ЗАО ТПФ "Святые истоки"</t>
  </si>
  <si>
    <t>Белгородский р-н, п. Дубовое</t>
  </si>
  <si>
    <t>на контактах соединения ответвления от ВЛ-10кВ №5 опора №25 ПС Таврово к КТП 502 потребителя., п.у.970590150</t>
  </si>
  <si>
    <t>цех по розливу воды</t>
  </si>
  <si>
    <t>8-905-678-58-00</t>
  </si>
  <si>
    <t>Омельченко Михаил Дмитриевич</t>
  </si>
  <si>
    <t>308031, Российская Федерация, Белгородская обл., г. Белгород, ул. Есенина, дом 56, кв. 193</t>
  </si>
  <si>
    <t>опора №1 отпайка №2 ВЛ-6 кВ №2 КТП 205 РП Разумное, п.у._008656018002156</t>
  </si>
  <si>
    <t>Скадские помещения</t>
  </si>
  <si>
    <t>Белгородский, пгт Разумное</t>
  </si>
  <si>
    <t>Покойовая Лариса Фёдоровна</t>
  </si>
  <si>
    <t>308000, Российская Федерация, обл. Белгородская, г. Белгород, ул. Есенина, дом 8, кв. 33</t>
  </si>
  <si>
    <t>опора ВЛ-0,4 кВ №1  КТП 129_ ПС Новая Деревня, П.У.00015888</t>
  </si>
  <si>
    <t xml:space="preserve"> магазин "Каштан"</t>
  </si>
  <si>
    <t>Белгородский,п Майский,ул Каштановая,31</t>
  </si>
  <si>
    <t>Алёхина Лидия Алексеевна</t>
  </si>
  <si>
    <t>308505, Российская Федерация, обл. Белгородская, р-н Белгородский, с. Никольское, ул. Степная, дом 58</t>
  </si>
  <si>
    <t>на контактах соединения ответвления от ВЛ-0,4 кВ КТП-314 к ВРУ-0,4 кВ потребителя, П.У._004098</t>
  </si>
  <si>
    <t>с. Никольское,ул. Степная 58"А"</t>
  </si>
  <si>
    <t>8 915 570 52 77</t>
  </si>
  <si>
    <t>ООО "Белгородская грибная компания"</t>
  </si>
  <si>
    <t>308541, Российская Федерация, обл. Белгородская, р-н Белгородский, с. Крутой Лог, пер. Восточный 1-й</t>
  </si>
  <si>
    <t>на контактах соединения ответвления от ВЛ-0,4кВ КТП-615 кВРУ-0,4кВ потребителя, сч. № 953102377</t>
  </si>
  <si>
    <t>цех по переработке грибов</t>
  </si>
  <si>
    <t>Белгородский,с Крутой Лог,( в районе1 Восточного переулка)</t>
  </si>
  <si>
    <t>gricom@mail.ru</t>
  </si>
  <si>
    <t>Глава КФХ Чаплюк А.В.</t>
  </si>
  <si>
    <t>308510, Российская Федерация, обл. Белгородская, р-н Белгородский, с. Нижний Ольшанец, пер. Песчаный, дом 7</t>
  </si>
  <si>
    <t>на опре № 75 ВЛ-6 кВ №10 РП 6 кВ "Ольшанец" на контактах присоединения с РЛК заявителя в сторону объектов заявителя, п.у.20330799</t>
  </si>
  <si>
    <t>Земельный участок ( утиная ферма)</t>
  </si>
  <si>
    <t>Белгородский,с Нижний Ольшанец</t>
  </si>
  <si>
    <t>livolodya1@yandex.ru</t>
  </si>
  <si>
    <t>ИП Буйнов В.И.</t>
  </si>
  <si>
    <t>308013, г. Белгород, ул. Ватутина,  д. 52</t>
  </si>
  <si>
    <t>на опоре на контактах присоединения ВЛ-0,4 кВ КТП-108 ПС 35/10 кВ "Беловское" с ЛЭП-0,4 кВ потребителя в сторону объектов потребителя п.у.4043140013265</t>
  </si>
  <si>
    <t>Белгородская обл,Белгородский р-н, с. Ястребово</t>
  </si>
  <si>
    <t>buinovvi@yandex.ru</t>
  </si>
  <si>
    <t>ИП Карагезов С.Р.</t>
  </si>
  <si>
    <t>308519, Российская Федерация, Белгородская обл, Белгородский р-н, Северный пгт, Центральная ул, 48</t>
  </si>
  <si>
    <t>КЛ 04 кВ №3 КТП 2104 ПС Северная, п.у.39168446</t>
  </si>
  <si>
    <t>Торговый павильон</t>
  </si>
  <si>
    <t>Белгородский р-н, п. Северный, ул. Магистральная</t>
  </si>
  <si>
    <t>Звягинцев Дмитрий Юрьевич</t>
  </si>
  <si>
    <t>Белгородский р-н, п. Майский, ул. Кирова 3 , кв 48</t>
  </si>
  <si>
    <t>в ВРУ МКЖД Кирова 9, п.у. 37862624</t>
  </si>
  <si>
    <t xml:space="preserve">Белгородский р-н, п. Майский, Кирова , д. 9 </t>
  </si>
  <si>
    <t>Коротенко Максим Александрович</t>
  </si>
  <si>
    <t>Белгородский р-н, п. Новосадовый, ул. Осенняя, д. 3д</t>
  </si>
  <si>
    <t>На контактных соединениях коммутационного аппарата в ШУР-0,4 кВ от КЛ-0,4 кВ №2 КТП-808 РП 10 кВ "Ближняя Игуменка" с отходящей КЛ-0,4 кВ Заявителя, п.у.47261400</t>
  </si>
  <si>
    <t>Автосервис</t>
  </si>
  <si>
    <t>Белгородский р-н, п. Новосадовый</t>
  </si>
  <si>
    <t>Вълчева Татьяна Анатольевна</t>
  </si>
  <si>
    <t>г. Белгород, ул. Пригородная, д. 45</t>
  </si>
  <si>
    <t>Контактное соединение КЛ-0,23 кВ с КА в этажном щите МКД пгт.Северный, пер.Парковый, д.1, офис №4 ,п.у.26723026</t>
  </si>
  <si>
    <t>Белгородский р-н, пгт Северный, пер Парковый 1</t>
  </si>
  <si>
    <t>Голотовская Дарья Владиславовна</t>
  </si>
  <si>
    <t>308012, обл Белгородская, г Белгород, ул Королева, д.23, кв.55</t>
  </si>
  <si>
    <t>На контактных соединениях коммутационного аппарата в ШУР-0,4 кВ от ЛЭП-0,4 кВ №1 КТП-216 ПС 110/35/10 кВ "Стрелецкое" с отходящей ЛЭП-0,4 кВ Заявителя в сторону ВРУ-0,4 кВ Заявителя, п.у.47257440</t>
  </si>
  <si>
    <t>ангар сервисного обслуживания большегрузов</t>
  </si>
  <si>
    <t>Белгородский р-н, п. Северный, ул.Степная</t>
  </si>
  <si>
    <t>ООО "КВАРТАЛ"</t>
  </si>
  <si>
    <t>308501, Белгородская обл, Белгородский р-н, мкр Березовый (п Дубовое), ул Поддубная, д 19А</t>
  </si>
  <si>
    <t>КТП 1505, РП Новосадовый, п.у.47272519</t>
  </si>
  <si>
    <t>жилой дом</t>
  </si>
  <si>
    <t>Белгородгородский р-н, п. Новосадовый, пер. 7-й Парковый, д.19</t>
  </si>
  <si>
    <t>+7 (980) 327-6720</t>
  </si>
  <si>
    <t>КТП 1505, РП Новосадовый, п.у.47272486</t>
  </si>
  <si>
    <t>Белгородгородский р-н, п. Новосадовый, пер. 7-й Парковый, д.17</t>
  </si>
  <si>
    <t>КТП 1505, РП Новосадовый, п.у.48093617</t>
  </si>
  <si>
    <t>Белгородгородский р-н, п. Новосадовый, пер. 7-й Парковый, д.6</t>
  </si>
  <si>
    <t>КТП 1505, РП Новосадовый, п.у.48093511</t>
  </si>
  <si>
    <t>Белгородгородский р-н, п. Новосадовый, пер. 7-й Парковый, д.10</t>
  </si>
  <si>
    <t>Шпак Виктор Леонидович</t>
  </si>
  <si>
    <t>308501, Российская Федерация, обл. Белгородская, р-н Белгородский, п. Дубовое, ул. Зеленая, дом 2 "Е", корпус 1, кв. 46</t>
  </si>
  <si>
    <t>ЩУР-0,4кВ  в МКД Дубовое, ул. Зеленая, дом 2 Г, п.у.970500125</t>
  </si>
  <si>
    <t>Магазин "Виктория"</t>
  </si>
  <si>
    <t>Белгородский р-н, п. Дубовое, ул. Зелёная 2 "Г"</t>
  </si>
  <si>
    <t>Дорохов Владимир Петрович</t>
  </si>
  <si>
    <t>308510, Российская Федерация, Белгородская обл, Белгородский р-н, Разумное пгт, ул. 78 Гвардейской Дивизии, 5, 29</t>
  </si>
  <si>
    <t>на опоре на контактах присоединения ВЛ-0,4 кВ №1 СТП 116 РП 6 кВ "Разумное" с ВЛ-0,4 кВ потребителя, п.у.4043140011820</t>
  </si>
  <si>
    <t>производственная площадка</t>
  </si>
  <si>
    <t>308510,Белгородская обл,Белгородский р-н,Разумное пгт,Бельгина ул,д. 18,А,</t>
  </si>
  <si>
    <t>ek.dorohova1994@yandex.ru</t>
  </si>
  <si>
    <t>ИП Хлебников Иван Григорьевич</t>
  </si>
  <si>
    <t>308007, обл Белгородская, г Белгород, ул Садовая, д.88</t>
  </si>
  <si>
    <t>на контактах присоединения концевой кабельной муфты КЛ-0,4 кВ КТП-344 ПС 110/10 кВ "Северная" с комутационным аппаратом в РУНН-0,4 кВ КТП-310 ПС 110/10 кВ "Северная" Заявителя, п.у.104212979</t>
  </si>
  <si>
    <t>торгово-развлекательный комплекс</t>
  </si>
  <si>
    <t>321 - Белгородский,пгт Северный,ул Олимпийская,5 "А"</t>
  </si>
  <si>
    <t>На контактах присоединения концевой кабельной муфты КЛ-0,4 кВ №11 КТП-344 ПС 110/10 кВ "Северная" с коммутационным аппаратом в ВРУ-0,4 кВ Заявителя,п.у._011321167087073</t>
  </si>
  <si>
    <t>р-н Белгородский,пгт Северный,ул Олимпийская,5 "А"</t>
  </si>
  <si>
    <t>Путятина Н.Д.</t>
  </si>
  <si>
    <t>308000, Российская Федерация, обл. Белгородская, г. Белгород, ул. Газовиков, дом 11, кв. 121</t>
  </si>
  <si>
    <t>на опоре на контактах присоединения ВЛ-0,4 кВ КТП-813 ПС 35/10 кВ "Таврово" и отходящей ВЛ-0,4 кВ заявителя в сторону ВРУ-0,4 кВ заявителя, п.у_004372</t>
  </si>
  <si>
    <t>торговый центр</t>
  </si>
  <si>
    <t>308504,Белгородская обл,Белгородский р-н,Таврово 4-й мкр,Шоссейная ул,д. 15,,</t>
  </si>
  <si>
    <t>p.n.d9@yandex.ru</t>
  </si>
  <si>
    <t>ИП Петреченко Александр Викторович</t>
  </si>
  <si>
    <t>308009, обл Белгородская, г Белгород, б-р Свято-Троицкий, д.25, кв.12</t>
  </si>
  <si>
    <t>РУНН 04 кВ КТП 442 ПС Таврово, п.у.16759952</t>
  </si>
  <si>
    <t>321 - Белгородский,с Таврово,справа от а/д "Белгород-Никольское"</t>
  </si>
  <si>
    <t>Мардонов Соледжон Рахмонович</t>
  </si>
  <si>
    <t>308000, Российская Федерация, Белгородская обл, Белгородский р-н, Белгород, Семашко, 36, 53</t>
  </si>
  <si>
    <t>ШУ 04 кВ от ВЛ 04 кВ №6 ЗТП 301 ПС Беловское, п.у.970090117</t>
  </si>
  <si>
    <t>Овощехранилище</t>
  </si>
  <si>
    <t>р-н Белгородский,с Беловское,ул Центральная,55</t>
  </si>
  <si>
    <t>8-919-288-79-74</t>
  </si>
  <si>
    <t>Тарасенко Александр Александрович</t>
  </si>
  <si>
    <t>308000, Белгородская обл, г. Белгород, пер. Дорожный, д.3</t>
  </si>
  <si>
    <t>в ВРУ-0,4кВ УК БРИК 24 на контактахъ соединения с КЛ-0,4кВ потребителя в сторону ВРУ-0,4кВ нежилого помещения потребителя, п.у.59075631</t>
  </si>
  <si>
    <t>308519,Белгородская обл,Белгородский р-н,Северный пгт,Парковый пер,д.  1,,</t>
  </si>
  <si>
    <t>8-910-367-43-61</t>
  </si>
  <si>
    <t>Сошенко Александр Иванович</t>
  </si>
  <si>
    <t>308001, Российская Федерация, обл. Белгородская, г. Белгород, ул. Первомайская, дом 17, кв. 96</t>
  </si>
  <si>
    <t>ПС 110/6 кВ "Донец", ТП 372, ЩУР-0,4кВ  в МКД п.у.960900493</t>
  </si>
  <si>
    <t>Парикмахерская</t>
  </si>
  <si>
    <t>308001,Белгородская обл,,Белгород г,Первомайская ул,д. 17,,кв.  1</t>
  </si>
  <si>
    <t>8-908-785-22-99</t>
  </si>
  <si>
    <t>Бажинова Валентина Ивановна</t>
  </si>
  <si>
    <t>308000, Российская Федерация, обл. Белгородская, г. Белгород, ул. 50-летия Белгородской области, дом 10, кв. 72</t>
  </si>
  <si>
    <t>КЛ-6 кВ Г-3,,ПС 110/10/6 кВ "Южная", ТП-28, п.у.970893289</t>
  </si>
  <si>
    <t>Кафе-бар (б-р Свято-Троицкий, 1)</t>
  </si>
  <si>
    <t>308000,Белгородская обл,,Белгород г,Свято-Троицкий б-р,д.  1,,</t>
  </si>
  <si>
    <t>Саакян Виктория Викторовна</t>
  </si>
  <si>
    <t>308015, Российская Федерация, обл. Белгородская, г. Белгород, ул. Гостенская, дом 2, кв. 45</t>
  </si>
  <si>
    <t>ПС 110/10 кВ "Западная", Г-14,ТП 1019,  ЩУР-0,4кВ  в МКД,п.у.764525</t>
  </si>
  <si>
    <t>офисное помещение №1</t>
  </si>
  <si>
    <t>ул.Победы,д.165</t>
  </si>
  <si>
    <t>rsk-1-31@mail.ru</t>
  </si>
  <si>
    <t>АО завод "БелЮжкабель"</t>
  </si>
  <si>
    <t>ПС 110/6 кВ "Белгород-1", ТП-5, Г-2,п.у._01293943</t>
  </si>
  <si>
    <t>Завод БелЮжкабель, ЛЭП 1</t>
  </si>
  <si>
    <t>ул.Рабочая,д.14</t>
  </si>
  <si>
    <t>ООО "МОНТАЖ ФАСАДНЫХ СИСТЕМ"</t>
  </si>
  <si>
    <t>308009, Белгородская обл., г. Белгород, Гражданский пр-кт, д. 36, оф. 16</t>
  </si>
  <si>
    <t>Болтовое соединение КЛ-0,4кВ в РУНН-0,4кВ ТП-503, п.у.43261591</t>
  </si>
  <si>
    <t>528 - Белгород (город),г Белгород,ул Промышленная,13ком.05541751</t>
  </si>
  <si>
    <t>ООО "Евроконтакт"</t>
  </si>
  <si>
    <t>308009, Белгородская обл, г Белгород, ул Н.Островского, д 22, офис 404</t>
  </si>
  <si>
    <t>Контактные соединения ЛЭП 0,4 кВ Заявителя с нижними клеммами автоматического выключателя в РУ 0,4 кВ КТП 6/0,4 №14 ПС 110/6/6 кВ Белгород, п.у.970990059</t>
  </si>
  <si>
    <t>Гараж (цех подготовки производства), ул. Н.Островского, 22</t>
  </si>
  <si>
    <t>Белгородская обл, Белгород г, Везельская ул, д.95</t>
  </si>
  <si>
    <t>ПС 110/10 кВ "Западная", РП.17, п.у. 8716152, 8710077, 8710078</t>
  </si>
  <si>
    <t>Производственная база (ул. Везельская д.95)</t>
  </si>
  <si>
    <t>АО "СГСТУ ВИОГЕМ"</t>
  </si>
  <si>
    <t>308002, Белгородская обл, г Белгород, пр-кт Б.Хмельницкого, д 131</t>
  </si>
  <si>
    <t>РП-18 в РУ-0,4 кВ ф. ОАО "Виогем", сч. № 15583693, 15583728</t>
  </si>
  <si>
    <t>ул.Студенческая,19 - цех № 1, полигон</t>
  </si>
  <si>
    <t>8-910-321-30-09</t>
  </si>
  <si>
    <t>ОАО "Востокторг"</t>
  </si>
  <si>
    <t>308009, Российская Федерация, обл. Белгородская, г. Белгород, ул. Победы, дом 69А</t>
  </si>
  <si>
    <t>ПС 110/6 кВ "Донец", Г-11,ТП 227, п.у.8351</t>
  </si>
  <si>
    <t>Магазин,склад, гараж ул.Дзержинск 34А</t>
  </si>
  <si>
    <t>8910-737-90-06</t>
  </si>
  <si>
    <t>АО "НПО "НЕФТЕХИМАВТОМАТИКА"</t>
  </si>
  <si>
    <t>109147, г Москва, ул. Марксистская, д.20 стр.8, помещ. 1/1</t>
  </si>
  <si>
    <t>ПС 110/6 кВ "Белгород-1", ТП-284, п.у.18427841</t>
  </si>
  <si>
    <t xml:space="preserve"> ввод N1.2,ул.Студенческая,16</t>
  </si>
  <si>
    <t>Кочанова Лариса Николаевна</t>
  </si>
  <si>
    <t>308001, Российская Федерация, обл. Белгородская, г. Белгород, ул. Николая Чумичова, дом 64</t>
  </si>
  <si>
    <t>ВРУ-0,4 кВ МКД ЭЩ-0,4 кВ, п.у._04222</t>
  </si>
  <si>
    <t xml:space="preserve">ул. Маяковского д. 26  адвокатская контора </t>
  </si>
  <si>
    <t>8-980-326-97-94</t>
  </si>
  <si>
    <t>СССПоК "Альянс Фермервест"</t>
  </si>
  <si>
    <t>3103005870.</t>
  </si>
  <si>
    <t>309351, Российская Федерация, обл. Белгородская, р-н Борисовский, с. Порубежное, ул. Ленина, дом 194 Б</t>
  </si>
  <si>
    <t>Отключение контактов кабельного ответвления Потребителя ВРУ 0,4 кВ цеха от  ВЛ-0,4 кВ №1 КТП 916 ПС 110/35/10 кВ Борисовка(прибор учета №3147968)</t>
  </si>
  <si>
    <t>Мини-цех по переработке молока</t>
  </si>
  <si>
    <t xml:space="preserve"> с.Порубежное (89192202863)</t>
  </si>
  <si>
    <t>исх 41 от 02.04.2024г.</t>
  </si>
  <si>
    <t>alyans.fermervest@mail.ru</t>
  </si>
  <si>
    <t>доп. соглашение по электроной почте</t>
  </si>
  <si>
    <t>ООО "БЕЛЗНАК"</t>
  </si>
  <si>
    <t>309340, Российская Федерация, обл. Белгородская, р-н Борисовский, п. Борисовка, ул. Новоборисовская, дом 61</t>
  </si>
  <si>
    <t>Отключение разъединителя РТП-406 ВЛ-10кв ПС 35/10 Зозули (прибор учета №39048660)</t>
  </si>
  <si>
    <t>производственная база</t>
  </si>
  <si>
    <t>п. Борисовка, ул. Новоборисовская (89803700933)</t>
  </si>
  <si>
    <t>bz@belznak.com</t>
  </si>
  <si>
    <t>ОО Белзнак</t>
  </si>
  <si>
    <t>309342, Белгородская обл, Белгород, Разуменская, 12</t>
  </si>
  <si>
    <t>присоединение ошиновки разъединителя к проводам ВЛ-10кВ на опоре №1/28 ВЛ 10кВ №1 ПС 35/10 кВ Зозули (прибор учета элэн № 28644196)</t>
  </si>
  <si>
    <t>нежилое здание</t>
  </si>
  <si>
    <t>с. Беленькое (89803700933)</t>
  </si>
  <si>
    <t xml:space="preserve">контактное соединение ВЛИ 0,4 кВ №3 СТП 724 п/с 35/10 Зозули с ЛЭП 0,4 кВ </t>
  </si>
  <si>
    <t>пескобаза</t>
  </si>
  <si>
    <t>Яйлоян Анаит Аветиковна</t>
  </si>
  <si>
    <t>309341, Белгородская обл, Борисовский р-н, Борисовка п, Грайворонская ул, д. 347</t>
  </si>
  <si>
    <t>контактные соединения ВЛ 0,4кВ №1 КТП 1101 Зозули на верхних контактах вводного АВ-0,4кВ в ВПУ 0,4кВ Заявителя на оп.№1</t>
  </si>
  <si>
    <t>кафе, пекарня</t>
  </si>
  <si>
    <t>п. Борисовка , ул. Грайворонская , д. 347 (89202039443)</t>
  </si>
  <si>
    <t>доп. соглашение по смс</t>
  </si>
  <si>
    <t>ООО"ПК"РУСЬ"</t>
  </si>
  <si>
    <t>7801210147.</t>
  </si>
  <si>
    <t>199178, Санкт-Петербург г, 18-я В.О. линия, 53, Б, 2, 3</t>
  </si>
  <si>
    <t>Демонтаж шлейфов-10 кВ на опоре №51, ВЛ-10 кВ №3 в сторону ТП-301 ПС 35/10 кВ Зозули (прибор учет №201929233000047)</t>
  </si>
  <si>
    <t xml:space="preserve">обособленное подразделение "Борисовский"  </t>
  </si>
  <si>
    <t>п. Борисовка ул. Грайворонская 348 (812) 7401036; 7401092; 51455</t>
  </si>
  <si>
    <t>sga@tpgrus.ru</t>
  </si>
  <si>
    <t>ООО "Каравай"</t>
  </si>
  <si>
    <t>3103003859.</t>
  </si>
  <si>
    <t>309340, Российская Федерация, обл. Белгородская, р-н Борисовский, п. Борисовка, ул. Грайворонская, дом 346</t>
  </si>
  <si>
    <t>Демонтаж шлейфов-10 кВ на опоре №2/12 и №2/4  в сторону  ТП-302, ПС 35/10 кВ Зозули (прибор учета №32946495)</t>
  </si>
  <si>
    <t>хлебокомбинат</t>
  </si>
  <si>
    <t xml:space="preserve"> п. Борисовка ул. Грайворонская 346 (5-14-50.  5-81-83)</t>
  </si>
  <si>
    <t>trubostroy@mail.ru</t>
  </si>
  <si>
    <t>Косилов Александр Владимирович</t>
  </si>
  <si>
    <t>309361, Российская Федерация, обл. Белгородская, р-н Борисовский, с. Грузское, ул. Вершина, дом 32</t>
  </si>
  <si>
    <t>Демонтаж шлейфов 10кВ на оп.1/1  ВЛ-10кВ №3 ПС 35/10 ПС Зозули в сторону разъединителя (прибор учета №32946250)</t>
  </si>
  <si>
    <t xml:space="preserve">Хоз.двор          </t>
  </si>
  <si>
    <t>п. Борисовка, ул. Грайворонская (89056757985)</t>
  </si>
  <si>
    <t>Летовальцева Светлана Александровна</t>
  </si>
  <si>
    <t>309340, обл Белгородская, р-н Борисовский, п Борисовка, ул Заводская, д.1, кв.1</t>
  </si>
  <si>
    <t>болтовые соединения ввода 0,23кВ на коммутационном аппарате в выносном пункте учета от оп.4 ВЛ-0,4 кВ №3 от КТП №507 пс Зозули</t>
  </si>
  <si>
    <t>павильон</t>
  </si>
  <si>
    <t>р-н Борисовский, , с.Беленькое, ул. Песчаная, д.     6а,(89511528204)</t>
  </si>
  <si>
    <t>Заржевский Александр Николаевич</t>
  </si>
  <si>
    <t>309996, Белгородская область, Валуйский район, г.Валуйки, ул.Ст.Разина, д.73</t>
  </si>
  <si>
    <t>02.04.2024</t>
  </si>
  <si>
    <t>9099,00</t>
  </si>
  <si>
    <t>контактные зажимы присоединения отпайки заявителя к проводу магистрали на опоре №1/1 ВЛ 0,4кВ №1 ТП №166 ПС Оросительная, прибор учета Меркурий 230 АМ 02                      №34732858</t>
  </si>
  <si>
    <t>г.Валуйки, ул.Соколова, д.48                                    к.т.: 89107361933</t>
  </si>
  <si>
    <t>18.04.2024</t>
  </si>
  <si>
    <t>13520,35</t>
  </si>
  <si>
    <t>договор с СМС</t>
  </si>
  <si>
    <t>контактные соединения КЛЭП 0,4кВ №3 заявителя с нижними клеммами автоматического выключателя в РУ-0,4 кВ ПС Оросительная, прибор учета НЗТ-АР-14-О-П №953801543</t>
  </si>
  <si>
    <t>цех-пекарня</t>
  </si>
  <si>
    <t>Индивидуальный предприниматель                        Гарева Наталья Витальевна</t>
  </si>
  <si>
    <t>309993, Белгородская обл, Валуйский р-н, Валуйки г, ул.Народная, д.1</t>
  </si>
  <si>
    <t>21092,00</t>
  </si>
  <si>
    <t>вводной коммутационный аппарат в шкафу учета на опоре №33 ВЛ-0,4кВ №2 ТП №407 ПС Колосково, прибор учета Меркурий 230 АМ 02                       №41942107</t>
  </si>
  <si>
    <t>Валуйский район, с.Солоти, к.т.:89511599227</t>
  </si>
  <si>
    <t>38729,44</t>
  </si>
  <si>
    <t>контактные зажимы присоединения ответвления заявителя к проводу сетевой организации на опоре №14 ВЛ-0,4кВ №3 ТП №411 ПС Мандрово, прибор учета ФОБОС 3 №9912721</t>
  </si>
  <si>
    <t xml:space="preserve">Валуйский район с.Насоново, ул.Кирова,8, к.т.:89511599227 </t>
  </si>
  <si>
    <t>вводной коммутационный аппарат в шкафу учета электроэнергии, подключенный от опоры №2 ВЛ-0,4кВ №3 ТП №203 ПС Принцевка, прибор учета ФОБОС 3                    №8948207</t>
  </si>
  <si>
    <t xml:space="preserve">Валуйский район, с.Принцевка, ул.Центральная, 48 "а", к.т.:89511599227 </t>
  </si>
  <si>
    <t>Индивидуальный предприниматель Джагарян Людмила Николаевна</t>
  </si>
  <si>
    <t>309996, Российская Федерация, обл. Белгородская, г. Валуйки, ул. Крюкова, 25</t>
  </si>
  <si>
    <t>16 816,00</t>
  </si>
  <si>
    <t>оп.2 ВЛ-0,4кВ №3 КТП-113 ПС Валуйки, прибор учета Энергомера  СЕ 308 S34.746.OG №_012294157081068</t>
  </si>
  <si>
    <t>мясной павильон</t>
  </si>
  <si>
    <t>г.Валуйки ул.Вокзальная, 51, к.т.:89040929519</t>
  </si>
  <si>
    <t>77 847,55</t>
  </si>
  <si>
    <t>Гражданин Есин Валерий Федорович</t>
  </si>
  <si>
    <t>119361, г.Москва, ул.Озерная,д.31, кв.4</t>
  </si>
  <si>
    <t xml:space="preserve">784,00 </t>
  </si>
  <si>
    <t>оп.21 ВЛИ-0,4кВ №7 от  ТП-2 ПС Валуйки, прибор учета Меркурий 230 АМ-02 №19495471</t>
  </si>
  <si>
    <t>г. Валуйки, ул. Коммунстическая, 52/1       к.т.:89103233340</t>
  </si>
  <si>
    <t>2527,76</t>
  </si>
  <si>
    <t>Общество с ограниченной ответственностью "Левкин Сазан"</t>
  </si>
  <si>
    <t>309996, Белгородская обл, Валуйский р-н, Валуйки г, М.Горького ул, 42а</t>
  </si>
  <si>
    <t>8 569,00</t>
  </si>
  <si>
    <t>оп.1 ВЛ-0,4кВ №1 СТП №409 ПС Принцевка, прибор учета Меркурий 230 АМ-03 №34326053-расчетный, прибор учета CE308                                    №012289151613088 - контрольный</t>
  </si>
  <si>
    <t>гидротехническое сооружение</t>
  </si>
  <si>
    <t>Валуйский район с. Тимоново, к.т.:89158658794</t>
  </si>
  <si>
    <t>14674,42</t>
  </si>
  <si>
    <t>ИП Кожевникова Н.Н.</t>
  </si>
  <si>
    <t>309145, Российская Федерация, обл. Белгородская, р-н Губкинский, п. Троицкий, ул. Центральная, дом 2, кв. 85</t>
  </si>
  <si>
    <t>ТП-143 ПС 35/6 кВ Журавлики по 0,4 кВ, п/у № 9844180</t>
  </si>
  <si>
    <t>г.Губкин, ул.Воинов-Интернационалистов, д. 5 (тел. 8(47241)7-82-89, 8-951-135-04-00)</t>
  </si>
  <si>
    <t>ИП Воронина Л.А.</t>
  </si>
  <si>
    <t>309188, Российская Федерация, обл. Белгородская, г. Губкин, ул. Преображенская, дом 63</t>
  </si>
  <si>
    <t>ЗТП-48 ПС Северная по 0,23 кВ, п/у № 964000574</t>
  </si>
  <si>
    <t>Торговый киоск</t>
  </si>
  <si>
    <t>г. Губкин, ул. Мира, район д. 24 (тел. 8-951-156-97-15 )</t>
  </si>
  <si>
    <t>ИП Калкутин Е.Н.</t>
  </si>
  <si>
    <t>309184, Российская Федерация, обл. Белгородская, г. Губкин, ул. Строителей, дом 41</t>
  </si>
  <si>
    <t>КТП № 103 ПС ТЭЦ по 0,4 кВ, п/у № 31796168</t>
  </si>
  <si>
    <t>г.Губкин, ул.Революционная, д.1 (тел. 8-910-362-72-73)</t>
  </si>
  <si>
    <t>46-359 от 02.04.2024</t>
  </si>
  <si>
    <t>op-18-n@nalogtelecom.ru</t>
  </si>
  <si>
    <t>ИП Карачевцев С.П.</t>
  </si>
  <si>
    <t>309190, Белгородская обл, Губкин г, Северный мкр, 114</t>
  </si>
  <si>
    <t>ЗТП-42 ПС Северная по 0,23 кВ, п/у № 967801503</t>
  </si>
  <si>
    <t>г.Губкин,ул.Дзержинского, д.80 (тел. 8-919-280-38-83)</t>
  </si>
  <si>
    <t>ИП Третьякова Е.И.</t>
  </si>
  <si>
    <t>309181, Белгородская обл, Губкин г, Королева ул, д.3, кв.95</t>
  </si>
  <si>
    <t>КТП 6-18 ПС Б.Дворы по 0,4 кВ, п/у № 57004825</t>
  </si>
  <si>
    <t>Губкинский р-он, с.Б.Дворы (тел. 8-919-221-16-28)</t>
  </si>
  <si>
    <t>ИП Морозов И.В.</t>
  </si>
  <si>
    <t>309187, Российская Федерация, обл. Белгородская, г. Губкин, ул. Светлая, дом 17</t>
  </si>
  <si>
    <t>КТП-155 ПС 35/6 кВ Журавлики по 0,23 кВ, п/у № 964106743</t>
  </si>
  <si>
    <t>Столярный цех</t>
  </si>
  <si>
    <t>г.Губкин, ул.Сельскохозяйственная, д.3Г (тел. 8-919-223-55-85)</t>
  </si>
  <si>
    <t>№47-86 от 03.04.2024</t>
  </si>
  <si>
    <t>Бредихин Юрий Николаевич</t>
  </si>
  <si>
    <t>309121, Российская Федерация, обл. Белгородская, р-н Ивнянский, с. Череново, ул. Верхняя, дом 31</t>
  </si>
  <si>
    <t>ПС 110/35/10 кВ "Ивня" ; КТП-307 ; ВЛ 10 кВ №3 ; п/у ПСЧ-3А.06.302 ; № 10001571</t>
  </si>
  <si>
    <t>Зерносклад с. Череново</t>
  </si>
  <si>
    <t>Ивнянский район,  с. Череново тел. +79194363224</t>
  </si>
  <si>
    <t>ИП Рагозина Любовь Николаевна</t>
  </si>
  <si>
    <t>309110, Российская Федерация, обл. Белгородская, р-н Ивнянский, рп. Ивня, ул. Луговая, дом 48</t>
  </si>
  <si>
    <t>ПС 110/35/10 кВ "Ивня" ;  КТП-119 ; ВЛ 10 кВ №1 ; п/у ПСЧ-3А.05.2М ; № 11000002</t>
  </si>
  <si>
    <t>Магазин "Комфорт"</t>
  </si>
  <si>
    <t>Ивнянский район,  п. Ивня, ул. Советская, тел. 79102267636</t>
  </si>
  <si>
    <t>Шкарупа Александр Геннадьевич</t>
  </si>
  <si>
    <t>3090132, Российская Федерация, обл. Белгородская, р-н Ивнянский, с. Ольховатка</t>
  </si>
  <si>
    <t>ПС 35/10 кВ "Кочетовка" ; КТП-310 ; ВЛ 10 кВ №3 ; п/у CE308 ; № 012294157162244</t>
  </si>
  <si>
    <t>Рыбхоз</t>
  </si>
  <si>
    <t>Ивнянский район,  с. Ольховатка тел. 79507160613</t>
  </si>
  <si>
    <t>Картамышев Денис Юрьевич</t>
  </si>
  <si>
    <t>309110, Российская Федерация, обл. Белгородская, р-н Ивнянский, рп. Ивня, ул. 50 лет Победы, дом 24</t>
  </si>
  <si>
    <t>ПС 110/35/10 кВ Ивня ; КТП-113 ; ВЛ-10 кВ №1 ; п/у ФОБОС 3 ; № 8865341</t>
  </si>
  <si>
    <t>Ивнянский район,  рп. Ивня, ул. Калинина, д. 16 тел. 79066065903</t>
  </si>
  <si>
    <t>Индивидуальный предприниматель Григорян Мариям Вагановна</t>
  </si>
  <si>
    <t>309130, Российская Федерация, Белгородская обл, Ивнянский р-он, с. Вознесеновка, ул. Полевая, д. 5</t>
  </si>
  <si>
    <t>ПС 110/35/10 кВ Ивня ;  КТП-120 ; ВЛ-10 кВ №1 ; п/у Нева 303 1SO ; № 004133</t>
  </si>
  <si>
    <t>кафе "Сакура"</t>
  </si>
  <si>
    <t>Ивнянский район,  рп. Ивня, ул. Ленина, д. 4А тел. 79517625462</t>
  </si>
  <si>
    <t>ИП Чикалов Александр Васильевич</t>
  </si>
  <si>
    <t>309926, РФ, обл. Белгородская, р-он Красногвардейский, с. Засосна, ул. 1 Мая, дом 84</t>
  </si>
  <si>
    <t>4188,21</t>
  </si>
  <si>
    <t>110/35/10 "Красногвардейское"   ВЛ-10 кВ № 3 КТП-314  ВЛ-0,4 кВ  №2 на опоре  №1  ПУ № 8919391</t>
  </si>
  <si>
    <t>Магазин "Радуга"</t>
  </si>
  <si>
    <t xml:space="preserve"> с. Засосна ул.Шевченко д.2 (89205697355)</t>
  </si>
  <si>
    <t>12411,73</t>
  </si>
  <si>
    <t>309921, Российская Федерация, обл. Белгородская, район Красногвардейский, г. Бирюч, пл. Соборная, дом 9</t>
  </si>
  <si>
    <t>121447,35</t>
  </si>
  <si>
    <t>ПС 110/35/10кВ Красногвардейское ВЛ-10кВ №7 КТП-717 ВЛ-0,4кВ №3 Опора №5 ПУ №970892511</t>
  </si>
  <si>
    <t>Кафе "Юбилейное"</t>
  </si>
  <si>
    <t>г. Бирюч пл. Соборная 9 (89290019992)</t>
  </si>
  <si>
    <t>исх №50/_____ от 03.04.2024г.</t>
  </si>
  <si>
    <t>birychraypo@mail.ru</t>
  </si>
  <si>
    <t>178618,37</t>
  </si>
  <si>
    <t>ПС 110/35/10кВ В.Покровка ВЛ-10кВ №1 КТП-192 ВЛ-0,4кВ №1 опора 5 ПУ №9128690</t>
  </si>
  <si>
    <t>м-н с. Сорокино</t>
  </si>
  <si>
    <t>с. Сорокино ул. Центральная д 35 (89290019992)</t>
  </si>
  <si>
    <t>ПС 35/10кВ Красное ВЛ-10кВ №5 КТП-536 ВЛ-0,4кВ №1 опора 15 ПУ №28819360</t>
  </si>
  <si>
    <t>м-н с. Верхососна</t>
  </si>
  <si>
    <t>с. Верхососна ул. Центральная  д 14 (89290019992)</t>
  </si>
  <si>
    <t>ПС 110/35/10кВ Красногвардейское ВЛ-10кВ №5  КТП-505 ВЛ-0,4кВ №3  Опора №3 ПУ №970892658</t>
  </si>
  <si>
    <t>Гостинница</t>
  </si>
  <si>
    <t>г. Бирюч ул. Успенская д.8(89290019992)</t>
  </si>
  <si>
    <t>ПС 110/35/10кВ Красногвардейское ВЛ-10кВ №5  КТП-505 ВЛ-0,4кВ №2  Опора №2 ПУ №970590167</t>
  </si>
  <si>
    <t>Здание БПК</t>
  </si>
  <si>
    <t>г. Бирюч ул. Успенская д.10(89290019992)</t>
  </si>
  <si>
    <t>ПС 110/35/10кВ Красногвардейское ВЛ-10кВ №5  КТП-505 ВЛ-0,4кВ №2  Опора №2 ПУ №9225390</t>
  </si>
  <si>
    <t>Здание БПК-освещение</t>
  </si>
  <si>
    <t>ПС 110/35/10кВ Красногвардейское ВЛ-10кВ №1  КТП-101 ВЛ-0,4кВ №4  Опора №1/1 ПУ №01107517638398</t>
  </si>
  <si>
    <t>с. Засосна ул. 60 лет октября д.2б(89290019992)</t>
  </si>
  <si>
    <t>Шахов Владимир Сергеевич</t>
  </si>
  <si>
    <t>309911, Российская Федерация, обл. Белгородская, р-н Красногвардейский, с. Коломыцево, ул. Молодежная, дом 1</t>
  </si>
  <si>
    <t>18307,44</t>
  </si>
  <si>
    <t>ПС 110/35/10 кВ Красногвардейское КЛ-0,4кВ №1 к АВ-0,4кВ в РУ-0,4кВ КТП-1104 ПУ №950200221</t>
  </si>
  <si>
    <t>Здание коровника</t>
  </si>
  <si>
    <t>с. Засосна (89205866494)</t>
  </si>
  <si>
    <t>45834,94</t>
  </si>
  <si>
    <t>Аллахяров
 Натиг Каримович</t>
  </si>
  <si>
    <t>309004, Белгородская обл., Прохоровский район,
 с. Прелестное, ул. Центральная</t>
  </si>
  <si>
    <t>6 500</t>
  </si>
  <si>
    <t>от КТП-702 ПС Прелестное 
(ПУ№ 114197284)</t>
  </si>
  <si>
    <t>магазин новый</t>
  </si>
  <si>
    <t>с.Прелестное 
Т: 8-920-569-66-99</t>
  </si>
  <si>
    <t>5 315,20</t>
  </si>
  <si>
    <t>информ.обмен 
подписан</t>
  </si>
  <si>
    <t>ИП Кушнарев В.М.</t>
  </si>
  <si>
    <t>309300, Российская Федерация, обл. Белгородская, р-н Ракитянский, п. Пролетарский, ул. Южная, дом 21</t>
  </si>
  <si>
    <t>ВЛ-0,4кВ № 4 от КТП-862/250 ПС Готня опора№ 1</t>
  </si>
  <si>
    <t>Магазин "Стиль"</t>
  </si>
  <si>
    <t>309300, р-н Ракитянский, , Пролетарский, Пролетарская т:89511503099</t>
  </si>
  <si>
    <t>ИП Потехин  А.Е.</t>
  </si>
  <si>
    <t>309310,  обл. Белгородская, р-н Ракитянский, п. Ракитное, ул. Белгородская, дом 53</t>
  </si>
  <si>
    <t>ПС 35/10кВ Малиновка ВЛ-0,4кВ от КТП-409/400  опора №5</t>
  </si>
  <si>
    <t>Стоянка грузового транспорта</t>
  </si>
  <si>
    <t>309310, п Ракитное ул Коммунистическая,т. 89517674491</t>
  </si>
  <si>
    <t>ИП Щербакова Н.П.</t>
  </si>
  <si>
    <t xml:space="preserve"> р-н Ракитянский, с. Солдатское, ул. Липовка, дом 56</t>
  </si>
  <si>
    <t>ПС 110/10 кВ Готня КТП-105/100  оп.8/1</t>
  </si>
  <si>
    <t>Магазин "Сентябрина"</t>
  </si>
  <si>
    <t>309301,Ракитянский р-н,с.Солдатское, ул.Третьяковка  т.89623010766</t>
  </si>
  <si>
    <t>Гражданин Трунов В.В.</t>
  </si>
  <si>
    <t>309313, Российская Федерация, обл. Белгородская, р-н Ракитянский, с. Венгеровка, ул. Центральная, дом 33 а</t>
  </si>
  <si>
    <t>ПС 110/35/10кВ Ракитное ВЛ-0,4кВ №1 от ТП-506 оп.3/1</t>
  </si>
  <si>
    <t>Магазин "Агат"</t>
  </si>
  <si>
    <t>309317,Белгородская обл,Ракитянский р-н,Бобрава с,Центральная ул,д.  8,  т.789087883038</t>
  </si>
  <si>
    <t>Кодес Н. И.</t>
  </si>
  <si>
    <t>309310,  обл. Белгородская, р-н Ракитянский, с. Чистополье, ул. Красненская, дом 49, кв. 2</t>
  </si>
  <si>
    <t>ВЛ-0,4кВ №4 от КТП 102/400  РП-10кВ Ракитное опора №1/1</t>
  </si>
  <si>
    <t>Здание гаража</t>
  </si>
  <si>
    <t>Ракитянский, , Ракитное, Пролетарская, д.    20А, т:89038877121</t>
  </si>
  <si>
    <t>Ельников Д.А.</t>
  </si>
  <si>
    <t>309317,Белгородская обл, Ракитянский р-н, Бобрава с, Горянка ул, д.123</t>
  </si>
  <si>
    <t>ПС 110/35/10 кВ Ракитное  ВЛ-0,4кВ№3 от КТП-510/160  ПС Ракитное опора№18</t>
  </si>
  <si>
    <t>не жилое помещение</t>
  </si>
  <si>
    <t>309317, р-н Ракитянский, , Бобрава, Горянка, д.   123, т:89205516830</t>
  </si>
  <si>
    <t>Власенко С. В.</t>
  </si>
  <si>
    <t>ВЛ-0,4кВ №2  от КТП\1218/100 ПС Кировская опора №15/7</t>
  </si>
  <si>
    <t>Цех по производству стройматериалов</t>
  </si>
  <si>
    <t xml:space="preserve">309310, р-н Ракитянский, , Ракитное, Федутенко, д.    31,т:89507190166 </t>
  </si>
  <si>
    <t>ООО Весна</t>
  </si>
  <si>
    <t>309313, Белгородская обл, Ракитянский р-н, Венгеровка с, Центральная ул, 33, А</t>
  </si>
  <si>
    <t>ВЛ-0,4кВ№4 от КТП-114/250 ПС Ракитное опора №4</t>
  </si>
  <si>
    <t xml:space="preserve">309310, Ракитянский , , Ракитное, Коммунаров, д.     8, т:89205529999 </t>
  </si>
  <si>
    <t>ГСК "Автолюбитель-4"</t>
  </si>
  <si>
    <t>309511, РФ, обл. Белгородская, г. Старый Оскол, ул. Шухова, д.1А</t>
  </si>
  <si>
    <t>29.03.2023.</t>
  </si>
  <si>
    <t>ПС 35/6кВ Привокзальная, КТП-36, на кабельных наконечниках от опоры № 4/2 ВЛ 6 кВ по ул.Шукова, ПУ № 37885296</t>
  </si>
  <si>
    <t xml:space="preserve">гаражи </t>
  </si>
  <si>
    <t>ул. Шухова; 89056723607</t>
  </si>
  <si>
    <t>исх.56_857 от 02.04.2024</t>
  </si>
  <si>
    <t xml:space="preserve">ФЛ Гнитиева Елена Дмитриевна </t>
  </si>
  <si>
    <t>309501, РФ, обл. Белгородская, г. Старый Оскол, ул. Прядченко, д. 125, корпус А</t>
  </si>
  <si>
    <t xml:space="preserve">ПС 35/6кВ Привокзальная, ЗТП-11, ф.-3, оп. № 4 от ТП-11, на кабельных наконечниках от опоры № 4 ВЛ-0,4 кВ по  ул. Прядченко, ПУ № __007882030003579. </t>
  </si>
  <si>
    <t xml:space="preserve">офис </t>
  </si>
  <si>
    <t>ул. Прядченко, д.125А, 42-54-76, 42-56-83; 910-737-99-99</t>
  </si>
  <si>
    <t>исх.56_858 от 02.04.2024</t>
  </si>
  <si>
    <t>gmax_170@mail.ru</t>
  </si>
  <si>
    <t>603u</t>
  </si>
  <si>
    <t xml:space="preserve">ООО "Матрица"     </t>
  </si>
  <si>
    <t>309530, РФ, обл. Белгородская, г. Старый Оскол, мкр. Королева, д. 28А</t>
  </si>
  <si>
    <t>ПС 110/10кВ Центральная, ТП-1202н, контактные присоединения на кабельных наконечниках питающего кабеля со стороны ВРУ-0,4 кВ., ПУ № 953101985.</t>
  </si>
  <si>
    <t xml:space="preserve">1.1. нежилое помещение </t>
  </si>
  <si>
    <t>мкр. Королёва, д.28А, 8-905-040-43-03</t>
  </si>
  <si>
    <t>исх.56_859 от 02.04.2024</t>
  </si>
  <si>
    <t xml:space="preserve">79050404303, 0404303@mail.ru; </t>
  </si>
  <si>
    <t>603u СМС</t>
  </si>
  <si>
    <t>ГУП "Белоблводоканал"</t>
  </si>
  <si>
    <t>308001, РФ, Белгородская область, г.Белгород, ул.3-го Интернационала, д.40</t>
  </si>
  <si>
    <t>ПС 110/35/6кВ Старый Оскол-1, ТП-144, отключением кабеля в распаечной коробке ф.2  0,4 кВ от ТП-144, в сторону АБК ГУП "Белоблводоканал", в точке присоединения болтового зажима КЛ-0,4 кВ в ВРУ базы) - с АРГ, ПУ № 953101815</t>
  </si>
  <si>
    <t xml:space="preserve">АБК, абонентский отдел (п. 2.011.) </t>
  </si>
  <si>
    <t>ул. Ватутина, д. 27, 8-919-289-94-93</t>
  </si>
  <si>
    <t>исх.56_860 от 02.04.2024</t>
  </si>
  <si>
    <t>priemnaya@belwater.ru; stukogkh@mail.ru</t>
  </si>
  <si>
    <t>308001, РФ, Белгородская область, г.Белгород, ул.3-го Интернационала, д.41</t>
  </si>
  <si>
    <t xml:space="preserve">ПС Центральная, ТП -1305н, ф-22, в точке присоединения болтового зажима КЛ-0,4 кВ в ВРУ-0,4 кВ д.1, ПУ № 950101703. </t>
  </si>
  <si>
    <t xml:space="preserve">Гаражи (п. 2.006.) </t>
  </si>
  <si>
    <t>мкр. Юбилейный, 8-919-289-94-93</t>
  </si>
  <si>
    <t>308001, РФ, Белгородская область, г.Белгород, ул.3-го Интернационала, д.42</t>
  </si>
  <si>
    <t xml:space="preserve">ПС 110/35/6кВ Старый Оскол-1, ТП-806, ф.3, в точке присоединения болтового зажима КЛ-0,4 кВ в ВРУ мастерские, ПУ № 950900664. </t>
  </si>
  <si>
    <t>Нежилое здание (п. 2.010.)</t>
  </si>
  <si>
    <t xml:space="preserve"> пр-т Комсомольский, д. 12, 8-919-289-94-93</t>
  </si>
  <si>
    <t>308001, РФ, Белгородская область, г.Белгород, ул.3-го Интернационала, д.43</t>
  </si>
  <si>
    <t xml:space="preserve">ПС Городище, КТП-4-13,опора № 3/7, на наконечниках питающей линии со стороны ВРУ-0,4 кВ скважины, ПУ № 9934930. </t>
  </si>
  <si>
    <t>Нежилое здание (п. 1.118.)</t>
  </si>
  <si>
    <t>с. Городище, ул. Революционная, д. 40, 8-919-289-94-93</t>
  </si>
  <si>
    <t>308001, РФ, Белгородская область, г.Белгород, ул.3-го Интернационала, д.44</t>
  </si>
  <si>
    <t xml:space="preserve">ПС Городище, КТП 4-13, опора № 3/8, на наконечниках ЛЭП в ВРУ-0,4 кВ нежилого помещения, ПУ № 9934830. </t>
  </si>
  <si>
    <t xml:space="preserve"> Сельский цех (п. 1.115.)</t>
  </si>
  <si>
    <t>с. Городище, 8-919-289-94-93</t>
  </si>
  <si>
    <t xml:space="preserve">ФЛ Сорокина Елена Ивановна </t>
  </si>
  <si>
    <t>309530, РФ, обл. Белгородская, г. Старый Оскол, мкр. Космос, дом 2, кв. 48</t>
  </si>
  <si>
    <t>ПС 110/10кВ Центральная, ЗТП-1304н, ф.17, контактные присоединения на кабельных наконечниках питающего кабеля в ВРУ-0,4 кВ, ПУ № 950102807 (отключить дистанционно)</t>
  </si>
  <si>
    <t>салон красоты</t>
  </si>
  <si>
    <t>мкр. Лесной, д.14,  79192882388</t>
  </si>
  <si>
    <t>исх.56_861 от 02.04.2024</t>
  </si>
  <si>
    <t>79192882388; 43-00-00@mail.ru; 432619@mail.ru</t>
  </si>
  <si>
    <t>ООО "Восток"</t>
  </si>
  <si>
    <t>309514, РФ, обл. Белгородская, г. Старый Оскол, ул. 9 Января, дом 10, кв. 76</t>
  </si>
  <si>
    <t>ПС 110/10кВ Центральная, ТП-1504н, в точке присоединения болтового зажима ЛЭП-0,4 кВ в РУ-0,4 кВ ТП-1504н, ПУ № _00925007200458</t>
  </si>
  <si>
    <t>здание офисного центра</t>
  </si>
  <si>
    <t>мкр. Надежда, д.12; 8-910-321-82-62, 43-49-30</t>
  </si>
  <si>
    <t>исх.56_862 от 02.04.2024</t>
  </si>
  <si>
    <t xml:space="preserve">Благотворительный фонд помощи детям "Поверь в добро"  
</t>
  </si>
  <si>
    <t>309504, РФ, обл. Белгородская, г. Старый Оскол, пр-кт Комсомольский, д. 2Б, офис 1</t>
  </si>
  <si>
    <t>ПС 110/10кВ Центральная, ТП 1204н, в точке присоединения болтового зажима ЛЭП-0,4 кВ в ТП 1204 н, ПУ № 970490238 (отключить дистанционно)</t>
  </si>
  <si>
    <t xml:space="preserve">здание социального центра </t>
  </si>
  <si>
    <t xml:space="preserve">мкр. Королева, д.6А,  8-903-886-22-22, 8-910-367-04-42; 8-903-886-61-66 </t>
  </si>
  <si>
    <t>исх.56_863 от 02.04.2024</t>
  </si>
  <si>
    <t>dobryfond@mail.ru; urist@stm-oskol.ru</t>
  </si>
  <si>
    <t>ФЛ Булгаков Аркадий Александрович</t>
  </si>
  <si>
    <t>309511, РФ, обл. Белгородская, г. Старый Оскол, мкр. Олимпийский, д.7, кв.225</t>
  </si>
  <si>
    <t>ПС 110/35/6кВ Старый Оскол-1, ЗТП-137, контактные соединения ЛЭП-0,4 кВ Заявителя на опоре № 6/1 ВЛ-0,4 кВ №8 РУ-0,4 кВ, ПУ № 00007936</t>
  </si>
  <si>
    <t xml:space="preserve"> ул. Свердлова в юго-западной части города, 89155252255</t>
  </si>
  <si>
    <t>исх.56_864 от 02.04.2024</t>
  </si>
  <si>
    <t>dat31@mail.ru</t>
  </si>
  <si>
    <t xml:space="preserve">603u </t>
  </si>
  <si>
    <t>ООО "Центр поддержки молодежных инициатив"</t>
  </si>
  <si>
    <t>107078, РФ, г. Москва, пер. Басманный 1-й, д. 3</t>
  </si>
  <si>
    <t xml:space="preserve">ПС 35/6кВ Старый Оскол-2, ТП-41, на контактных присоединениях опоры № 1 ВЛИ-0,4 кВ № 8, опора № 1, ПУ № 27484295. </t>
  </si>
  <si>
    <t>ул. Ленина, д. 60,  8-908-786-96-45, 8-910-327-29-34</t>
  </si>
  <si>
    <t>исх.56_865 от 02.04.2024</t>
  </si>
  <si>
    <t xml:space="preserve">info@ldpr-belgorod.ru; revenkovaanna@mail.ru; vikandaurov@yandex.ru;  belg@ldpr.me </t>
  </si>
  <si>
    <t xml:space="preserve">ИП Папян Пашик Васильевич </t>
  </si>
  <si>
    <t>309502, РФ, обл. Белгородская, г. Старый Оскол, ул. Лесная Поляна, д. 38</t>
  </si>
  <si>
    <t>ПС 110/10кВ Пушкарная, КТП-1513, контактные соединения ЛЭП-0,4 кВ Заявителя на опоре № 1 ВЛИ-0,4 кВ № 2 от РУ-0,4 кВ КТП 10/0,4 № 15-13 ПС Пушкарная, ПУ № 012289151704261</t>
  </si>
  <si>
    <t>с. Незнамово, ул. Центральная, д.20А;  89103680104</t>
  </si>
  <si>
    <t>исх.56_866 от 02.04.2024</t>
  </si>
  <si>
    <t>79103680104; mizergot@mail.ru</t>
  </si>
  <si>
    <t>ООО СК "Сфера-Оптима"</t>
  </si>
  <si>
    <t>309514, РФ, Белгородская обл, Старооскольский р-н, г. Старый Оскол, ул. Коммунистическая д.12 корпус 8</t>
  </si>
  <si>
    <t>ПС 35/6кВ Старый Оскол-2, ЗТП-6, контактные соединения на АВ 0,4кВ. в БИЗ заявителя, ПУ № 58033996</t>
  </si>
  <si>
    <t>нежилое здание -склад</t>
  </si>
  <si>
    <t>ул. Коммунистическая, д. 12, корпус 8; 89102263416</t>
  </si>
  <si>
    <t>исх.56_867 от 02.04.2024</t>
  </si>
  <si>
    <t>79102263416; sk-sfera-optima@yandex.ru</t>
  </si>
  <si>
    <t xml:space="preserve">ООО "Парнас Плюс" </t>
  </si>
  <si>
    <t>309512, РФ, Белгородская обл, Старый Оскол г, Жукова мкр, 38</t>
  </si>
  <si>
    <t xml:space="preserve">ПС 110/10кВ Пушкарная, КТП 15-13, контактные соединения ЛЭП 0,4 кв Заявителя на коммутационном аппарате в РУ 0,4 кв ф.1 КТП 15-13, ПУ № 970590090 (отключить дистанционно). </t>
  </si>
  <si>
    <t>завод по производству кирпича</t>
  </si>
  <si>
    <t>с. Незнамово, ул. Центральная, д.28, 89107410181</t>
  </si>
  <si>
    <t>исх.56_868 от 02.04.2024</t>
  </si>
  <si>
    <t>79107410181, serg_1.007@mail.ru</t>
  </si>
  <si>
    <t>ООО "ВОДОЛЕЙ"</t>
  </si>
  <si>
    <t>306811, обл Курская, р-н Горшеченский, с. Солдатская, пер Парковый</t>
  </si>
  <si>
    <t>ПС 110/35/6 кВ Старый Оскол-1, ТП 6/0,4 кВ № 1006, контактные соединения ЛЭП 0,23 кВ Заявителя на коммутационном аппарате в ШУ 0,23 кВ от распаечной коробки от ВРУ 0,4 кВ Дома быта мкр. Интернациональный в г. Старый Оскол от РУ 0,4 кВ ф.6 ТП 6/0,4 кВ №1006 от КЛ 6 кВ № 11 ПС 110/35/6 кВ Старый Оскол-1, ПУ № 9127461</t>
  </si>
  <si>
    <t>торговый павильон</t>
  </si>
  <si>
    <t>мкр. Интернациональный, в районе Дома Быта; 79045373344</t>
  </si>
  <si>
    <t>исх.56_869 от 02.04.2024</t>
  </si>
  <si>
    <t>79045373344; satpaev_nikita@mail.ru</t>
  </si>
  <si>
    <t>ИП Азаров Александр Анатольевич</t>
  </si>
  <si>
    <t>309500, Белгородская обл, г Старый Оскол, ул. Малая Кирилловская, д.14</t>
  </si>
  <si>
    <t>ПС 110/10 кВ Центральная, ТП-1211н, контактные соединения ЛЭП-0,4кВ Заявителя на коммутационном аппарате в ВРУ-0,4 кВ ж.д. 10, ПУ № 27189.</t>
  </si>
  <si>
    <t>мкр. Солнечный, д. 10; 79155263866</t>
  </si>
  <si>
    <t>исх.56_870 от 02.04.2024</t>
  </si>
  <si>
    <t>79155263866; azarovat@yandex.ru</t>
  </si>
  <si>
    <t>ФЛ Сафонов Вадим Леонидович</t>
  </si>
  <si>
    <t>309514, РФ, обл. Белгородская, г. Старый Оскол, ул. Демократическая, д. 17</t>
  </si>
  <si>
    <t>ПС 110/10кВ Промышленная, ТП-408н, вводные клеммные зажимы прибора учета э/3 в ВРУ 0,4 кВ павильонов ж.д. 16, ПУ №  9208770 (не отсчитывается от ОДПУ).</t>
  </si>
  <si>
    <t>мкр. Буденного, д. 16, кв. 051; 48-03-89,7-910-741-93-47</t>
  </si>
  <si>
    <t>исх.56_871 от 02.04.2024</t>
  </si>
  <si>
    <t>vadimso78@mail.ru</t>
  </si>
  <si>
    <t>Сидорова Нина Михайловна</t>
  </si>
  <si>
    <t>143541 Московская обл.,г. Истра, д. Ивановское д.65</t>
  </si>
  <si>
    <t>ПС 110/35/6 кВ Старый Оскол-1, ТП 6/0,4 кВ №120, контактные соединения ЛЭП 0,4 кВ Заявителя на коммутационном аппарате в ВРУ 0,4 кВ ж.д. № 31 пр. Комсомольский, РУ 0,4 кВ ф.№5 ТП 6/0,4 кВ № 120, ПУ № 950902110 (отключить дистанционно)</t>
  </si>
  <si>
    <t>нежилое помещение (аптека)</t>
  </si>
  <si>
    <t>пр-кт Комсомольский, д.31; 79102282364</t>
  </si>
  <si>
    <t>исх.56_872 от 02.04.2024</t>
  </si>
  <si>
    <t>79102282364; Vadimsidorov10@bk.ru</t>
  </si>
  <si>
    <t>ООО "ДОН"</t>
  </si>
  <si>
    <t>3120100411</t>
  </si>
  <si>
    <t>309296, Белгородская обл, г Шебекино, ул Харьковская, д 9</t>
  </si>
  <si>
    <t>РУ-0,4 кВ ТП-9 ПС Шебекино</t>
  </si>
  <si>
    <t xml:space="preserve"> г. Шебекино, ул. Харьковская, 9 т. (47248) 2-26-30</t>
  </si>
  <si>
    <t>r2305m@yandex.ru</t>
  </si>
  <si>
    <t>ООО "МК "Северский Донец"</t>
  </si>
  <si>
    <t>3102634788</t>
  </si>
  <si>
    <t>308009, Российская Федерация, обл. Белгородская, г. Белгород, ул. Дзгоева, дом 4</t>
  </si>
  <si>
    <t>РУ-0,4 кВ ТП-202 ПС Стариково</t>
  </si>
  <si>
    <t>Комплекс по выращиванию нетелей на 2820 голов с. Репное ввод № 1</t>
  </si>
  <si>
    <t>с. Репное т. 79103269713</t>
  </si>
  <si>
    <t>company.mksd@zdmail.ru; company.mk2@zdmail.ru</t>
  </si>
  <si>
    <t>ООО "Солнышко"</t>
  </si>
  <si>
    <t>3123287415</t>
  </si>
  <si>
    <t>309255,  Белгородская обл,  Шебекинский р-н,  село Новая Таволжанка,  ул Лесная, д.7</t>
  </si>
  <si>
    <t>РУ-0,4 кВ ТП-325 ПС Н.Таволжанка</t>
  </si>
  <si>
    <t>База отдыха</t>
  </si>
  <si>
    <t>Шебекинский р-н, с. Н. Таволжанка т. 79194314972</t>
  </si>
  <si>
    <t>ООО "УРОЖАЙ"</t>
  </si>
  <si>
    <t>3120007645</t>
  </si>
  <si>
    <t>309271, Белгородская обл, Шебекинский р-н, поселок Красное, ул Школьная</t>
  </si>
  <si>
    <t>РУ-0,4 кВ ТП-703 ПС Ржевка</t>
  </si>
  <si>
    <t xml:space="preserve">мастерские </t>
  </si>
  <si>
    <t>с.Ржевка ул.Садовая д.1А т. (47248) 74-3-66</t>
  </si>
  <si>
    <t>urogay2011@yandex.ru; urogay2015@yandex.ru; urogay2022@mail.ru</t>
  </si>
  <si>
    <t>3113100241</t>
  </si>
  <si>
    <t>312301001</t>
  </si>
  <si>
    <t>308024, Российская Федерация, обл. Белгородская, г. Белгород, ул. Мокроусова, дом 23А, офис 517</t>
  </si>
  <si>
    <t>ВЛ-10 кВ ПС Таволжанка</t>
  </si>
  <si>
    <t>ТП-110 Земснаряд</t>
  </si>
  <si>
    <t xml:space="preserve"> Шебекинский район очистные сооружения Н.Таволжанского сахарного завода т. (4722) 72-92-30</t>
  </si>
  <si>
    <t>beldorstroy@bk.ru</t>
  </si>
  <si>
    <t>ИП Хлебникова М. А.</t>
  </si>
  <si>
    <t>312332910259</t>
  </si>
  <si>
    <t/>
  </si>
  <si>
    <t>308007, обл Белгородская, г Белгород, ул Садовая, д. 88</t>
  </si>
  <si>
    <t>ВЛ-10 кВ № 8 ПС Ржевка</t>
  </si>
  <si>
    <t xml:space="preserve">ТП-801А, Пром. База </t>
  </si>
  <si>
    <t>Шебекинский район с.Ржевка, т. 89103269251</t>
  </si>
  <si>
    <t>ООО "СПУТНИК"</t>
  </si>
  <si>
    <t>3123097164</t>
  </si>
  <si>
    <t>308033, Белгородская обл, г Белгород, ул Губкина, д 17А</t>
  </si>
  <si>
    <t>РУ-0,4 кВ ТП-189 ПС Шебекино</t>
  </si>
  <si>
    <t>ВРУ-1</t>
  </si>
  <si>
    <t>г.Шебекино, ул.Харьковская т. 8-904-534-57-25</t>
  </si>
  <si>
    <t>tcz.sputnik.schebeckino@yandex.ru</t>
  </si>
  <si>
    <t>ООО "Шебекино тара"</t>
  </si>
  <si>
    <t>3120101711</t>
  </si>
  <si>
    <t>312001001</t>
  </si>
  <si>
    <t>309290, Белгородская обл, Шебекино г, Ржевское шоссе ул, д.20</t>
  </si>
  <si>
    <t>ВЛ-6 кВ Город-1 ПС Химзавод</t>
  </si>
  <si>
    <t>ТП-74 Производственная база</t>
  </si>
  <si>
    <t>г. Шебекино, ул. Ржевское шоссе, 20, т. 8 910-320-04-48</t>
  </si>
  <si>
    <t>АО "Шебекинский райтопсбыт"</t>
  </si>
  <si>
    <t>3120005743</t>
  </si>
  <si>
    <t>309261, Российская Федерация, обл. Белгородская, р-н Шебекинский, с. Ржевка, ул. Комарова, дом 1</t>
  </si>
  <si>
    <t>РУ-0,4 кВ ТП-901 ПС Ржевка</t>
  </si>
  <si>
    <t>с. Ржевка, ул. Комарова д. 1, 8-951-131-03-88 ;8(47248) 7-03-52, 3-16-81</t>
  </si>
  <si>
    <t>Бочарников А. В.</t>
  </si>
  <si>
    <t>312000101342</t>
  </si>
  <si>
    <t>309288, РФ, обл. Белгородская, р-н Шебекинский, с. Красная Поляна, ул. Мичурина, дом 49, кв. 2</t>
  </si>
  <si>
    <t>ВЛ-0,4 кВ ТП-108 ПС Стариково</t>
  </si>
  <si>
    <t>Шебекинский район с  К.Поляна   т.8-961-175-53-46</t>
  </si>
  <si>
    <t>Быкадоров Д. Ю.</t>
  </si>
  <si>
    <t>312006665296</t>
  </si>
  <si>
    <t>309290, Российская Федерация, обл. Белгородская, г. Шебекино, ул. Петровского, дом 1, кв. 9</t>
  </si>
  <si>
    <t>ВЛ-0,4 кВ ТП-114 ПС Максимовка</t>
  </si>
  <si>
    <t>пруд</t>
  </si>
  <si>
    <t>с. Сурково балка Большой Лог т. 79511333690</t>
  </si>
  <si>
    <t>Гречкин В. А.</t>
  </si>
  <si>
    <t>312006388356</t>
  </si>
  <si>
    <t>Российская Федерация, обл. Белгородская, р-н Шебекинский, г. Шебекино, ул. Пугачева, дом 50</t>
  </si>
  <si>
    <t>ВЛ-0,4 кВ ТП-7 ПС Шебекино</t>
  </si>
  <si>
    <t xml:space="preserve">Нежилое здание (офис) </t>
  </si>
  <si>
    <t xml:space="preserve">г. Шебекино  ул.Свободы д.1  т. 8-905-677-56-56     </t>
  </si>
  <si>
    <t>Ira271188@yandex.ru; violan2014@mail.ru</t>
  </si>
  <si>
    <t>Жегулин Сергей Викторович</t>
  </si>
  <si>
    <t>312000076784</t>
  </si>
  <si>
    <t>309278, Белгородская обл, Шебекинский р-н, Середа с, Октябрьская ул, 10, кв.2</t>
  </si>
  <si>
    <t>ВЛ-0,4 кВ ТП-208/63 ПС 35/10 кВ "Муром"</t>
  </si>
  <si>
    <t>автомобильная заправочная станция с.Муром</t>
  </si>
  <si>
    <t xml:space="preserve">с. Муром т. 8-920-207-20-40   </t>
  </si>
  <si>
    <t>Косенко С.А.</t>
  </si>
  <si>
    <t>312301603138</t>
  </si>
  <si>
    <t>308000, Российская Федерация, обл. Белгородская, г. Белгород, ул. Губкина, дом 42ж, кв. 11</t>
  </si>
  <si>
    <t>сч. № 967800267 ВРУ-0,4 кВ ТП-12 ПС Шебекино</t>
  </si>
  <si>
    <t>г Шебекино ул Б.Хмельницкого д.1 корп./18 кв.1 т. 8-919-434-36-86</t>
  </si>
  <si>
    <t>Косинов Н. Ф.</t>
  </si>
  <si>
    <t>312000883241</t>
  </si>
  <si>
    <t>309290, Российская Федерация, обл. Белгородская, р-н Шебекинский, г. Шебекино, ул. Урожайная, дом 12, кв. 2</t>
  </si>
  <si>
    <t>РУ-0,4 кВ ТП-1001  ПС М.Пристань</t>
  </si>
  <si>
    <t xml:space="preserve">Фермерское хозяйство </t>
  </si>
  <si>
    <t>Шебекинский район в границах ЗАО "Донец"  т.89511456531</t>
  </si>
  <si>
    <t>tarannikova.ip@mail.ru</t>
  </si>
  <si>
    <t>Кошманов С. В.</t>
  </si>
  <si>
    <t>312000313428</t>
  </si>
  <si>
    <t>309296, Российская Федерация, обл. Белгородская, р-н Шебекинский, г. Шебекино, ул. Железнодорожная, дом 2, кв. 21</t>
  </si>
  <si>
    <t>ВЛ-0,4 кВ ТП-3 ПС Химзавод</t>
  </si>
  <si>
    <t>Нежилое помещение гостиницы</t>
  </si>
  <si>
    <t xml:space="preserve"> г. Шебекино ул.Садовая-12 т. 8-910-360-66-66 </t>
  </si>
  <si>
    <t>vorta@list.ru; vorta@inbox.ru</t>
  </si>
  <si>
    <t>Лаптев С. Д.</t>
  </si>
  <si>
    <t>312001386700</t>
  </si>
  <si>
    <t>309290, Российская Федерация, обл. Белгородская, г. Шебекино, ул. Ленина, дом 89а, кв. 45</t>
  </si>
  <si>
    <t>ВЛ-0,4 кВ ТП-191 ПС Лизины</t>
  </si>
  <si>
    <t xml:space="preserve"> с. Н. Таволжанка ул. Кирова д. 11 т. 89065678888</t>
  </si>
  <si>
    <t>Лицавкин Ю. В.</t>
  </si>
  <si>
    <t>312001611191</t>
  </si>
  <si>
    <t>309290, Белгородская обл, Шебекино г, Южная ул, 43</t>
  </si>
  <si>
    <t>РУ-0,4 кВ ТП-261 ПС Химзавод</t>
  </si>
  <si>
    <t>г. Шебекино ул. Матросова т. 79205722888</t>
  </si>
  <si>
    <t>Моденко И. К.</t>
  </si>
  <si>
    <t>312005631216</t>
  </si>
  <si>
    <t>309276, Российская Федерация, обл. Белгородская, р-н Шебекинский, п. Маслова Пристань, ул. 1 Мая, дом 105</t>
  </si>
  <si>
    <t>сч. № 8947579 РУ-0,4 кВ ТП-610 ПС М.Пристань</t>
  </si>
  <si>
    <t>Строительная площадка</t>
  </si>
  <si>
    <t>Шебекинский район, в границах ЗАО «Донец» т. 79511459705</t>
  </si>
  <si>
    <t>Обернихин А. В.</t>
  </si>
  <si>
    <t>312001755450</t>
  </si>
  <si>
    <t>309290, РФ, обл. Белгородская, р-н Шебекинский, г. Шебекино, ул. Железнодорожная, дом 10, кв. 12</t>
  </si>
  <si>
    <t>РУ-0,4 кВ ТП-47 ПС Ржевка</t>
  </si>
  <si>
    <t>Кирпичный завод</t>
  </si>
  <si>
    <t>г.Шебекино ул.Карьерная 180а т. 79092091919</t>
  </si>
  <si>
    <t>Поляков А. В.</t>
  </si>
  <si>
    <t>312000130544</t>
  </si>
  <si>
    <t>309290, Российская Федерация, обл. Белгородская, р-н Шебекинский, г. Шебекино, ул. Ленина, дом 74, кв. 44</t>
  </si>
  <si>
    <t>РУ-0,4 кВ ТП-417 ПС Водохранилище</t>
  </si>
  <si>
    <t>Шебекинский район, район Титовского бора  т  89056791507</t>
  </si>
  <si>
    <t>sales@granteklkm.ru</t>
  </si>
  <si>
    <t>Рыбенко А. И.</t>
  </si>
  <si>
    <t>312329673819</t>
  </si>
  <si>
    <t>308004, обл Белгородская, г Белгород, ул Пейзажная, д. 9</t>
  </si>
  <si>
    <t>сч. № 9008329 № ВЛ-0,4 кВ ТП-408 ПС М.Пристань</t>
  </si>
  <si>
    <t xml:space="preserve">нежилое здание склад </t>
  </si>
  <si>
    <t>п. Маслова Пристань, р-н железнодорожной станции "Топлинка" т. 79155212121</t>
  </si>
  <si>
    <t>Рябуха Н. Б.</t>
  </si>
  <si>
    <t>312007842269</t>
  </si>
  <si>
    <t>390290, Российская Федерация, обл. Белгородская, г. Шебекино, ул. Ленина, дом 21, кв. 44</t>
  </si>
  <si>
    <t>сч. № 9720080 ВЛ-0,4 кВ ТП-9 ПС Шебекино</t>
  </si>
  <si>
    <t>,г Шебекино,ул Харьковская,24 т. 89103238000</t>
  </si>
  <si>
    <t>Чемерченко Ю. Н.</t>
  </si>
  <si>
    <t>312000121564</t>
  </si>
  <si>
    <t>309290, Белгородская область, город Шебекино, улица Лермонтова, дом 4 А</t>
  </si>
  <si>
    <t>РУ-0,4 кВ ТП-165 ПС Лизины</t>
  </si>
  <si>
    <t>кузнечный цех</t>
  </si>
  <si>
    <t>г. Шебекино, ул. Кооперативная, 1 т. 79056749598</t>
  </si>
  <si>
    <t>Яковлев А. И.</t>
  </si>
  <si>
    <t>312301339839</t>
  </si>
  <si>
    <t>308060, Российская Федерация, обл. Белгородская, г. Белгород, ул. Губкина, дом 42, корпус Г, кв. 50</t>
  </si>
  <si>
    <t>сч. № 950300160 ВРУ-0,4 кВ ТП-101 ПС Водохранилище</t>
  </si>
  <si>
    <t>с. Графовка, ул. Центральная, 5, т. 910-360-78-27</t>
  </si>
  <si>
    <t>Амелина А. В.</t>
  </si>
  <si>
    <t>312002582480</t>
  </si>
  <si>
    <t>309264, обл Белгородская, р-н Шебекинский, с Стариково, ул Ленина, д. 9</t>
  </si>
  <si>
    <t>сч. № 012294157081089 ВРУ-0,4 кВ ТП-502/60 ПС 35/10 кВ "Стариково"</t>
  </si>
  <si>
    <t>с/х объект</t>
  </si>
  <si>
    <t>р-н Шебекинский, в границах земель ЗАО "Россия" т. 79606231292</t>
  </si>
  <si>
    <t>Богачева Л. И.</t>
  </si>
  <si>
    <t>312000918705</t>
  </si>
  <si>
    <t>309290, обл Белгородская, г Шебекино, ул Парковая, д. 9, кв. 39</t>
  </si>
  <si>
    <t>РУ-0,4 кВ ТП-121 ПС Шебекино</t>
  </si>
  <si>
    <t xml:space="preserve"> гараж</t>
  </si>
  <si>
    <t xml:space="preserve"> г. Шебекино, ул. С.Перовской, д. 90 т. 79040821539</t>
  </si>
  <si>
    <t>Бондарева С. А.</t>
  </si>
  <si>
    <t>312005788584</t>
  </si>
  <si>
    <t>309290,  обл. Белгородская,  г. Шебекино, ул. Дзержинского, дом 13, кв. 34</t>
  </si>
  <si>
    <t>ВРУ-0,4 кВ ТП-20 ПС Шебекино</t>
  </si>
  <si>
    <t>г. Шебекино, ул. Ленина д. 41 т. 79056746492</t>
  </si>
  <si>
    <t>Валуйская О. Г.</t>
  </si>
  <si>
    <t>771000294733</t>
  </si>
  <si>
    <t>129336, г Москва, Лосиноостровский р-н, ул Челюскинская, д 13, кв 140</t>
  </si>
  <si>
    <t>РУ-0,4 кВ ТП-43 ПС Ржевка</t>
  </si>
  <si>
    <t xml:space="preserve">часть нежилого здания </t>
  </si>
  <si>
    <t>с. Ржевка, ул. Полевая, д. 37 т. 79266070405</t>
  </si>
  <si>
    <t>Зимина М. В.</t>
  </si>
  <si>
    <t>311403681623</t>
  </si>
  <si>
    <t>309672, Белгородская обл, Волоконовский р-н, село Волчья Александровка, ул Центральная, д 45</t>
  </si>
  <si>
    <t>РУ-0,4 кВ ТП-521 ПС Максимовка</t>
  </si>
  <si>
    <t xml:space="preserve"> нежилое здание магазина </t>
  </si>
  <si>
    <t>с. Александровка, ул. Мира т.8-904-091-85-66</t>
  </si>
  <si>
    <t>Ковалева Ю. А.</t>
  </si>
  <si>
    <t>312005234184</t>
  </si>
  <si>
    <t>309276, Российская Федерация, обл. Белгородская, р-н Шебекинский, п. Маслова Пристань, ул. Мира, дом 30</t>
  </si>
  <si>
    <t>ВЛ-0,4 кВ ТП-106 ПС М.Пристань</t>
  </si>
  <si>
    <t>магазин "Орхидея"</t>
  </si>
  <si>
    <t>п. М. Пристань ул. 1Мая т. +7-915-57-60-550</t>
  </si>
  <si>
    <t>Коржова О. В.</t>
  </si>
  <si>
    <t>312002635205</t>
  </si>
  <si>
    <t>309290, Российская Федерация, обл. Белгородская, г. Шебекино, ул. Андриашевского, дом 17</t>
  </si>
  <si>
    <t>сч. № 950803412 ВЛ-0,4 кВ РП-4, ПС Лизины</t>
  </si>
  <si>
    <t>Кафе "Околица"</t>
  </si>
  <si>
    <t>г. Шебекино ул. Кооперативная-10 (79040959463)</t>
  </si>
  <si>
    <t>Красноруцкая Е. В.</t>
  </si>
  <si>
    <t>312002158619</t>
  </si>
  <si>
    <t>309293, Российская Федерация, Белгородская обл, Шебекино г, Нежуры ул, д.95</t>
  </si>
  <si>
    <t>сч. № 9853793 ВЛ-0,4 кВ ТП-302 ПС Б.Троица</t>
  </si>
  <si>
    <t>Нежилое здание (торговое)</t>
  </si>
  <si>
    <t>с.Большетроицкое, ул. Ленина 89606228870</t>
  </si>
  <si>
    <t>Курмаева М. Д.</t>
  </si>
  <si>
    <t>790100688274</t>
  </si>
  <si>
    <t>309290, Российская Федерация, АО Еврейская, р-н Облученский, п. Известковый, ул. Дизельная, дом 24</t>
  </si>
  <si>
    <t>сч. № 012294156215737 ВРУ-0,4 кВ ТП-9/630 ПС 110/35/6 кВ "Шебекино"</t>
  </si>
  <si>
    <t>Кулинария г. Шебекино ул. Харьковская, территория рынка</t>
  </si>
  <si>
    <t>г. Шебекино, ул. Харьковская т. 89066060462, 89056732163</t>
  </si>
  <si>
    <t>Kurmaev_63@mail.ru</t>
  </si>
  <si>
    <t>Курочкина С. И.</t>
  </si>
  <si>
    <t>312000150903</t>
  </si>
  <si>
    <t>309296, Белгородская обл, Шебекинский р-н, Шебекино г, Б.Хмельницкого ул, 6, 12</t>
  </si>
  <si>
    <t>сч. № 964102983 ВРУ-0,4 кВ ТП-5 ПС Шебекино</t>
  </si>
  <si>
    <t xml:space="preserve">Агенство  недвижимости </t>
  </si>
  <si>
    <t>г. Шебекино, ул. Ленина 2/1, 2-36-94</t>
  </si>
  <si>
    <t>Махонина М. И.</t>
  </si>
  <si>
    <t>312005479160</t>
  </si>
  <si>
    <t>309290, Российская Федерация, обл. Белгородская, р-н Шебекинский, п. Шебекинский, ул. Бельгина, дом 6, кв. 1</t>
  </si>
  <si>
    <t>ВЛ-0,4 кВ ТП-18 ПС Шебекино</t>
  </si>
  <si>
    <t>остановочный комплекс</t>
  </si>
  <si>
    <t>г. Шебекино, ул. В. Захарченко д. 117 т. 79511308654</t>
  </si>
  <si>
    <t>Черниченко В. А.</t>
  </si>
  <si>
    <t>312005391116</t>
  </si>
  <si>
    <t>309290, Российская Федерация, обл. Белгородская, р-н Шебекинский, с. Новая Таволжанка, ул. Нижегородняя, дом 57</t>
  </si>
  <si>
    <t>РУ-0,4 кВ ТП-157/250 ПС 110/6 кВ "Лизины"</t>
  </si>
  <si>
    <t>с. Новая Таволжанка т. 89045391144</t>
  </si>
  <si>
    <t>Шаталова Е. Н.</t>
  </si>
  <si>
    <t>312327861133</t>
  </si>
  <si>
    <t>308000, Российская Федерация, обл. Белгородская, г. Белгород, ул. Некрасова, дом 17, кв. 62</t>
  </si>
  <si>
    <t>РУ-0,4 кВ ТП-316 ПС Муром</t>
  </si>
  <si>
    <t>Пчелопарк "Графовский"</t>
  </si>
  <si>
    <t>с. Графовка т. 8-910-36-89-159</t>
  </si>
  <si>
    <t>morozova377@yandex.ru; mla.simp@yandex.ru</t>
  </si>
  <si>
    <t>ИП Баранов С. А.</t>
  </si>
  <si>
    <t>312103014532</t>
  </si>
  <si>
    <t>309085, Российская Федерация, обл. Белгородская, р-н Яковлевский, п. Томаровка, ул. Малиновского, дом 49</t>
  </si>
  <si>
    <t>сч. № 9912419 ВРУ-0,4 кВ ТП-9/630 ПС 110/35/6 кВ "Шебекино"</t>
  </si>
  <si>
    <t xml:space="preserve">Павильон по продаже средств связи и аксессуаров </t>
  </si>
  <si>
    <t>г. Шебекино ул. Харьковская ост. Продрынок т.  (4722) 500-858</t>
  </si>
  <si>
    <t>mail@vplus7.ru</t>
  </si>
  <si>
    <t>ИП Гузиев Р. С.</t>
  </si>
  <si>
    <t>312001119293</t>
  </si>
  <si>
    <t>309292, обл Белгородская, г Шебекино, ул Степная, д. 24</t>
  </si>
  <si>
    <t>ВЛ-0,4 кВ ТП-281 ПС Лизины</t>
  </si>
  <si>
    <t>производственное здание</t>
  </si>
  <si>
    <t>с. Новая Таволжанка Кадастровый номер 31:17:0903006:31</t>
  </si>
  <si>
    <t>ИП Евтушенко С. Н.</t>
  </si>
  <si>
    <t>221100442475</t>
  </si>
  <si>
    <t>309290, Российская Федерация, обл. Белгородская, р-н Шебекинский, п. Батрацкая Дача, ул. Центральная, дом 16</t>
  </si>
  <si>
    <t>ВЛ-0,4 кВ ТП-101 РП Крутой Лог</t>
  </si>
  <si>
    <t xml:space="preserve">магазин "Каприз" </t>
  </si>
  <si>
    <t>п. Б. Дача ул. Центральная д.1</t>
  </si>
  <si>
    <t>ИП Кондрашов О. С.</t>
  </si>
  <si>
    <t>312008895898</t>
  </si>
  <si>
    <t>309292, обл Белгородская, г Шебекино, ул Ленина, д. 90, кв. 25</t>
  </si>
  <si>
    <t>сч. № 8956762 ВЛ-0,4 кВ ТП-416 ПС Белянка</t>
  </si>
  <si>
    <t>с. Козьмодемьяновка, ул. Октябрьская т. 79205983867</t>
  </si>
  <si>
    <t>ГКФХ Литвинов А. Н.</t>
  </si>
  <si>
    <t>312303600238</t>
  </si>
  <si>
    <t>309285, обл Белгородская, р-н Шебекинский, х Александровка</t>
  </si>
  <si>
    <t>ВЛ-0,4 кВ ТП-227 ПС Артельное</t>
  </si>
  <si>
    <t>хоз. двор</t>
  </si>
  <si>
    <t>х. Александровка т. 79202003108</t>
  </si>
  <si>
    <t>Маматова В. А.</t>
  </si>
  <si>
    <t>312308951173</t>
  </si>
  <si>
    <t>308034, Белгородская обл, Белгород г, Народный Бульвар ул, д.52а, кв.18</t>
  </si>
  <si>
    <t>сч. № 9008462 ВРУ-0,4 кВ ТП-109/40 ПС 110/35/6 кВ "Шебекино"</t>
  </si>
  <si>
    <t xml:space="preserve"> АЗС</t>
  </si>
  <si>
    <t>26 км а/д Белгород-Шебекино, т. 79107415103</t>
  </si>
  <si>
    <t>ИП Мочалин А. О.</t>
  </si>
  <si>
    <t>312009293448</t>
  </si>
  <si>
    <t>309296, Белгородская обл, Шебекино г, Свободы ул, д.44, кв.33</t>
  </si>
  <si>
    <t>сч. № 9008633 РУ-0,4 кВ ТП-55 ПС Шебекино</t>
  </si>
  <si>
    <t>г. Шебекино ул. Луговя  2б  т. 79511402888</t>
  </si>
  <si>
    <t>Нелепа Е. А.</t>
  </si>
  <si>
    <t>312001262737</t>
  </si>
  <si>
    <t>309255, Белгородская обл, Шебекинский р-н, Новая Таволжанка с, Профинтерна ул, дом 1</t>
  </si>
  <si>
    <t>ВЛ-0,4 кВ ТП-9/630 ПС 110/35/6 кВ "Шебекино"</t>
  </si>
  <si>
    <t>с. Новая Таволжанка, ул. Кирова, д. 11 т. 89056724975</t>
  </si>
  <si>
    <t>ИП Оробинский С. И.</t>
  </si>
  <si>
    <t>312005257294</t>
  </si>
  <si>
    <t>309255, Белгородская обл, Шебекинский р-н, Новая Таволжанка с, Волчанская ул, д.3</t>
  </si>
  <si>
    <t>маг-н Автозапчасти с.Н.Таволжанка,ул.Кирова,1в</t>
  </si>
  <si>
    <t>с. Новая Таволжанка, ул. Кирова, д. 1в т. 8-960-626-30-96</t>
  </si>
  <si>
    <t>ИП Силютина Н. Н.</t>
  </si>
  <si>
    <t>312000139392</t>
  </si>
  <si>
    <t>309290, Российская Федерация, обл. Белгородская, р-н Шебекинский, г. Шебекино, ул. Титовский бор, дом 24</t>
  </si>
  <si>
    <t>сч. № 970700042 РУ-0,4 кВ ТП-187 ПС Химзавод</t>
  </si>
  <si>
    <t>г Шебекино, Ржевское шоссе, 11, т. 3-16-31,8-920-206-97-82</t>
  </si>
  <si>
    <t>vladimirfortuna1@rambler.ru</t>
  </si>
  <si>
    <t>ИП Чертов Д. А.</t>
  </si>
  <si>
    <t>312007439356</t>
  </si>
  <si>
    <t>309290, РФ, обл. Белгородская, р-н Шебекинский, г. Шебекино, ул. Рабочая, дом 2, кв. 13</t>
  </si>
  <si>
    <t>ВЛ-0,4 кВ ТП-190 ПС Нежеголь</t>
  </si>
  <si>
    <t>магазин "Кровля"</t>
  </si>
  <si>
    <t>г. Шебекино, ул. Ржевское шоссе 314 В, дом 78 т.8-903-024-94-33</t>
  </si>
  <si>
    <t>АО "БЕЛГОРОДСТРОЙДЕТАЛЬ"</t>
  </si>
  <si>
    <t>3124013505</t>
  </si>
  <si>
    <t>308002, Белгородская обл, г Белгород, ул Мичурина, д 104, оф 24</t>
  </si>
  <si>
    <t>база отдыха Сосновый бор</t>
  </si>
  <si>
    <t>с. Новая Таволжанка т. 26-37-80, 26-37-57, 26-34-30-гл.бух.</t>
  </si>
  <si>
    <t>opt@kancrdk.ru</t>
  </si>
  <si>
    <t>ООО "АЛЬФА-СТРОЙ"</t>
  </si>
  <si>
    <t>3123384730</t>
  </si>
  <si>
    <t>309296, Белгородская обл, Шебекино г, Коммунальный пер, 3</t>
  </si>
  <si>
    <t>РУ-0,4 кВ РП-1 ПС Шебекино</t>
  </si>
  <si>
    <t>Административно- бытовой корпус</t>
  </si>
  <si>
    <t>г.Шебекино пер.Коммунальный д. 3  т. 8-919-439-87-85</t>
  </si>
  <si>
    <t>ООО "БЕЛПРОМУГОЛЬ"</t>
  </si>
  <si>
    <t>3120104550</t>
  </si>
  <si>
    <t>309295, Белгородская обл, г Шебекино, ул Карьерная, д 31, оф 1</t>
  </si>
  <si>
    <t>ВЛ-0,4 кВ ТП-1004 ПС Ржевка</t>
  </si>
  <si>
    <t>р-н Шебекинский, Вознесеновское сельское поселение, вблизи села Нежеголь +7 903 024 20 20</t>
  </si>
  <si>
    <t>ООО "Ворта"</t>
  </si>
  <si>
    <t>3120083029</t>
  </si>
  <si>
    <t>309290, Белгородская обл, Шебекино г, Садовая ул, д. 12</t>
  </si>
  <si>
    <t>ВЛ-0,4 кВ ТП-82 ПС Химзавод</t>
  </si>
  <si>
    <t>г. Шебекино, ул. Набережная б/н</t>
  </si>
  <si>
    <t>vorta@list.ru</t>
  </si>
  <si>
    <t>ООО "Диагностический центр"</t>
  </si>
  <si>
    <t>3120081800</t>
  </si>
  <si>
    <t>309290, Российская Федерация, обл. Белгородская, р-н Шебекинский, г. Шебекино, ул. Ленина, дом 109а</t>
  </si>
  <si>
    <t>сч. № 950801833 ТП-137 ПС Лизины</t>
  </si>
  <si>
    <t>г. Шебекино ул. Ленина 109 Б  т.89803252566</t>
  </si>
  <si>
    <t>ООО "Контакт"</t>
  </si>
  <si>
    <t>3120087263</t>
  </si>
  <si>
    <t>308519, Белгородская область, Белгородский район, поселок городского типа Северный, улица Олимпийская, дом 4А, офис 3</t>
  </si>
  <si>
    <t>ВЛ-6 кВ Город-4 ПС Химзавод</t>
  </si>
  <si>
    <t>нежилое помещение ТП-67</t>
  </si>
  <si>
    <t>г. Шебекино,ул А.Матросова,9А т. (47248) 3-01-93</t>
  </si>
  <si>
    <t>olgagarbyzova@yandex.ru</t>
  </si>
  <si>
    <t>ООО "Фортуна"</t>
  </si>
  <si>
    <t>3120101863</t>
  </si>
  <si>
    <t>309295, Российская Федерация, обл. Белгородская, г. Шебекино, ул. Ржевское шоссе, дом 29, офис 320</t>
  </si>
  <si>
    <t>сч. № 36354502 ВРУ-0,4 кВ ТП-155/100 ПС 110/6 кВ "Химзавод"</t>
  </si>
  <si>
    <t>г. Шебекино, ул. Ржевское шоссе т. (4748) 5-46-18,  9205911199 пок.</t>
  </si>
  <si>
    <t>ООО "БЕЛГАНИКА"</t>
  </si>
  <si>
    <t>109382, г Москва, р-н Люблино, Егорьевский проезд, д 37, помещ 5</t>
  </si>
  <si>
    <t>ПС 35/10кВ Завидовка, КТП-511, РУНН-0,4кВ, (ПУ у потребителя № 1112130216)</t>
  </si>
  <si>
    <t>Цех по убою скота</t>
  </si>
  <si>
    <t>с. Черкасское, ул. Конечная, д. 20, тел: (495)970-59-95; 89261018767</t>
  </si>
  <si>
    <t>Исх. №518  от 03.04.2024</t>
  </si>
  <si>
    <t>bux-belganica@mail.ru; belganica@gmail.com</t>
  </si>
  <si>
    <t>Исх. №513 от 03.04.2024</t>
  </si>
  <si>
    <t>Исх. №514 от 03.04.2024</t>
  </si>
  <si>
    <t>Исх. №512 от 03.04.2024</t>
  </si>
  <si>
    <t>Логвинов Дмитрий Владимирович</t>
  </si>
  <si>
    <t>309070, Российская Федерация, Белгородская обл, Яковлевский р-н, Строитель г, Строительная ул, 31</t>
  </si>
  <si>
    <t>ПС 110/6кВ Строитель, ТП-47, ВЛ-0,4 кВ №2, опора № 6, ВРУ-0,4(0,23) кВ, ПУ № 38648847</t>
  </si>
  <si>
    <t>Пекарня-магазин</t>
  </si>
  <si>
    <t>г. Строитель, ул. Соборная, тел: 89103214788</t>
  </si>
  <si>
    <t>Исх. №511 от 03.04.2024</t>
  </si>
  <si>
    <t>dmitrii-logvinov@mail.ru</t>
  </si>
  <si>
    <t>Исх. №515 от 03.04.2024</t>
  </si>
  <si>
    <t>Исх. №506 от 03.04.2024</t>
  </si>
  <si>
    <t>ИП Соколай Артём Александрович</t>
  </si>
  <si>
    <t>309070,  Белгородская обл,  Яковлевский р-н,  г Строитель, ул. Дружбы, д.16</t>
  </si>
  <si>
    <t>ПС 110/6кВ Строитель, КТП-66, ВЛ-0,4 кВ №1, опора №9, ПУ № 8816919</t>
  </si>
  <si>
    <t>Зуботехническая лаборатория</t>
  </si>
  <si>
    <t>г. Строитель, ул. Дружбы, д. 16, тел: 8 919 224 11 20, 8 919 281 36 29</t>
  </si>
  <si>
    <t>Исх. №507 от 03.04.2024</t>
  </si>
  <si>
    <t>Исх. №508 от 03.04.2024</t>
  </si>
  <si>
    <t>Исх. №516 от 03.04.2024</t>
  </si>
  <si>
    <t>Исх. №517 от 03.04.2024</t>
  </si>
  <si>
    <t>Исх. №509 от 03.04.2024</t>
  </si>
  <si>
    <t>Исх. №510 от 03.04.2024</t>
  </si>
  <si>
    <t>Береснева Анна Александровна</t>
  </si>
  <si>
    <t>309070, Российская Федерация, обл. Белгородская, р-н Яковлевский, г. Строитель, ул. Октябрьская, дом 19, кв. 196</t>
  </si>
  <si>
    <t>ПС 110/6кВ Строитель, СТП-69, РУНН-0,4 кВ, (ПУ у потребителя № 39006576)</t>
  </si>
  <si>
    <t>г. Строитель, мкр. Центральный тел: 8 980 320 70 00, 910 368 57 68</t>
  </si>
  <si>
    <t>Гражданка РФ Дядюра Ирина Станиславовна</t>
  </si>
  <si>
    <t>309070, Российская Федерация, обл. Белгородская, р-н Яковлевский, г. Строитель, ул. Мира, дом 24, кв. 89</t>
  </si>
  <si>
    <t>ПС 110/6кВ Строитель, ЗТП-54, КЛ-0,4 кВ, ВРУ-0,4(0,23) кВ, ПУ № 14123147</t>
  </si>
  <si>
    <t>г. Строитель, ул. Жукова, д. 5А, кв. 01003, тел: 79524399232</t>
  </si>
  <si>
    <t>Исх. №519 от 03.04.2024</t>
  </si>
  <si>
    <t>Кислинский Игорь Николаевич</t>
  </si>
  <si>
    <t>308000, Белгородская обл, Белгород г, Костюкова ул, 34, кв. 141</t>
  </si>
  <si>
    <t>ПС 110/6кВ Строитель, ТП-48, ВЛ-0,4 кВ ООО "УК ТЮС", опора № 11, (ПУ у потребителя  № 096683)</t>
  </si>
  <si>
    <t>г. Строитель, ул. Заводская, д. 4, тел: 89107371960</t>
  </si>
  <si>
    <t>ИП Молчанова В.Н.</t>
  </si>
  <si>
    <t>309006, Российская Федерация, обл. Белгородская, г. Белгород, ул. Полевая, дом 28а</t>
  </si>
  <si>
    <t>ПС 110/6кВ Строитель, ЗТП-53, КЛ-0,4 кВ, ВРУ-0,4(0,23) кВ МКД, ПУ № 964000624</t>
  </si>
  <si>
    <t>г. Строитель, ул. Конева, д. 6, тел: (4722) 21-53-23    8-951-137-63-67</t>
  </si>
  <si>
    <t>Коган Андрей Александрович</t>
  </si>
  <si>
    <t>308000, Российская Федерация, обл. Белгородская, г. Белгород, ул. Восточная, дом 13</t>
  </si>
  <si>
    <t>ПС 35/10кВ Завидовка, ВЛ-10 кВ №5, опора №86, (ПУ у потребителя № 00002179)</t>
  </si>
  <si>
    <t>КФХ</t>
  </si>
  <si>
    <t>с. Черкасское, тел: 8-910-360-77-95</t>
  </si>
  <si>
    <t>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</si>
</sst>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dd/mm/yy;@"/>
    <numFmt numFmtId="166" formatCode="_-* #,##0.00_р_._-;\-* #,##0.00_р_._-;_-* &quot;-&quot;??_р_._-;_-@_-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D0D0D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Times Bold Italic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4"/>
      <color rgb="FFFF0000"/>
      <name val="Times Bold Italic"/>
      <family val="1"/>
    </font>
    <font>
      <sz val="14"/>
      <color rgb="FF000000"/>
      <name val="Times Bold Italic"/>
      <charset val="1"/>
    </font>
    <font>
      <sz val="14"/>
      <name val="Calibri"/>
      <family val="2"/>
      <charset val="204"/>
      <scheme val="minor"/>
    </font>
    <font>
      <sz val="14"/>
      <color theme="1"/>
      <name val="Times New Roman"/>
      <family val="1"/>
      <charset val="1"/>
    </font>
    <font>
      <sz val="14"/>
      <color rgb="FF0D0D0D"/>
      <name val="Times New Roman"/>
      <family val="1"/>
      <charset val="1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6" fontId="10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4" fontId="12" fillId="0" borderId="1" xfId="0" applyNumberFormat="1" applyFont="1" applyBorder="1" applyAlignment="1" applyProtection="1">
      <alignment horizontal="center" vertical="center" wrapText="1"/>
      <protection locked="0"/>
    </xf>
    <xf numFmtId="4" fontId="12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4" fontId="13" fillId="0" borderId="1" xfId="0" applyNumberFormat="1" applyFont="1" applyBorder="1" applyAlignment="1" applyProtection="1">
      <alignment horizontal="center" vertical="center" wrapText="1"/>
      <protection locked="0"/>
    </xf>
    <xf numFmtId="4" fontId="1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14" fontId="12" fillId="0" borderId="1" xfId="0" applyNumberFormat="1" applyFont="1" applyBorder="1" applyAlignment="1" applyProtection="1">
      <alignment horizontal="center" vertical="center"/>
      <protection locked="0"/>
    </xf>
    <xf numFmtId="1" fontId="12" fillId="0" borderId="1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6" fillId="0" borderId="7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14" fontId="16" fillId="0" borderId="6" xfId="1" applyNumberFormat="1" applyFont="1" applyBorder="1" applyAlignment="1">
      <alignment horizontal="center" vertical="center" wrapText="1"/>
    </xf>
    <xf numFmtId="4" fontId="16" fillId="0" borderId="6" xfId="2" applyNumberFormat="1" applyFont="1" applyFill="1" applyBorder="1" applyAlignment="1">
      <alignment horizontal="center" vertical="center" wrapText="1"/>
    </xf>
    <xf numFmtId="165" fontId="16" fillId="0" borderId="6" xfId="1" applyNumberFormat="1" applyFont="1" applyBorder="1" applyAlignment="1">
      <alignment horizontal="center" vertical="center" wrapText="1"/>
    </xf>
    <xf numFmtId="3" fontId="16" fillId="0" borderId="6" xfId="1" applyNumberFormat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7" fillId="0" borderId="0" xfId="0" applyFont="1"/>
    <xf numFmtId="0" fontId="16" fillId="0" borderId="0" xfId="1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14" fontId="20" fillId="0" borderId="11" xfId="0" applyNumberFormat="1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1" fontId="20" fillId="0" borderId="11" xfId="0" applyNumberFormat="1" applyFont="1" applyBorder="1" applyAlignment="1" applyProtection="1">
      <alignment horizontal="center" vertical="center" wrapText="1"/>
      <protection locked="0"/>
    </xf>
    <xf numFmtId="4" fontId="20" fillId="0" borderId="11" xfId="0" applyNumberFormat="1" applyFont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2" fillId="0" borderId="9" xfId="0" applyFont="1" applyBorder="1" applyAlignment="1" applyProtection="1">
      <alignment horizontal="center" vertical="center" wrapText="1"/>
      <protection locked="0"/>
    </xf>
    <xf numFmtId="14" fontId="22" fillId="0" borderId="9" xfId="0" applyNumberFormat="1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14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26" fillId="2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3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4" fontId="22" fillId="0" borderId="9" xfId="0" applyNumberFormat="1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4" fontId="22" fillId="0" borderId="10" xfId="0" applyNumberFormat="1" applyFont="1" applyBorder="1" applyAlignment="1" applyProtection="1">
      <alignment horizontal="center" vertical="center" wrapText="1"/>
      <protection locked="0"/>
    </xf>
    <xf numFmtId="14" fontId="22" fillId="0" borderId="0" xfId="0" applyNumberFormat="1" applyFont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1" fontId="27" fillId="0" borderId="11" xfId="0" applyNumberFormat="1" applyFont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3" fontId="27" fillId="0" borderId="11" xfId="0" applyNumberFormat="1" applyFont="1" applyBorder="1" applyAlignment="1" applyProtection="1">
      <alignment horizontal="center" vertical="center" wrapText="1"/>
      <protection locked="0"/>
    </xf>
    <xf numFmtId="14" fontId="27" fillId="0" borderId="11" xfId="0" applyNumberFormat="1" applyFont="1" applyBorder="1" applyAlignment="1" applyProtection="1">
      <alignment horizontal="center" vertical="center" wrapText="1"/>
      <protection locked="0"/>
    </xf>
    <xf numFmtId="0" fontId="22" fillId="3" borderId="11" xfId="0" applyFont="1" applyFill="1" applyBorder="1" applyAlignment="1" applyProtection="1">
      <alignment horizontal="center" vertical="center" wrapText="1"/>
      <protection locked="0"/>
    </xf>
    <xf numFmtId="0" fontId="26" fillId="2" borderId="11" xfId="0" applyFont="1" applyFill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1" fontId="20" fillId="0" borderId="13" xfId="0" applyNumberFormat="1" applyFont="1" applyBorder="1" applyAlignment="1" applyProtection="1">
      <alignment horizontal="center" vertical="center" wrapText="1"/>
      <protection locked="0"/>
    </xf>
    <xf numFmtId="14" fontId="20" fillId="0" borderId="13" xfId="0" applyNumberFormat="1" applyFont="1" applyBorder="1" applyAlignment="1" applyProtection="1">
      <alignment horizontal="center" vertical="center" wrapText="1"/>
      <protection locked="0"/>
    </xf>
    <xf numFmtId="4" fontId="20" fillId="0" borderId="13" xfId="0" applyNumberFormat="1" applyFont="1" applyBorder="1" applyAlignment="1" applyProtection="1">
      <alignment horizontal="center" vertical="center" wrapText="1"/>
      <protection locked="0"/>
    </xf>
    <xf numFmtId="0" fontId="26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1" fontId="13" fillId="0" borderId="1" xfId="0" applyNumberFormat="1" applyFont="1" applyBorder="1" applyAlignment="1" applyProtection="1">
      <alignment horizontal="center" vertical="center" wrapText="1"/>
      <protection locked="0"/>
    </xf>
    <xf numFmtId="14" fontId="13" fillId="0" borderId="1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29" fillId="0" borderId="4" xfId="0" applyFont="1" applyBorder="1" applyAlignment="1">
      <alignment horizontal="center" vertical="center" wrapText="1"/>
    </xf>
    <xf numFmtId="12" fontId="4" fillId="0" borderId="1" xfId="0" applyNumberFormat="1" applyFont="1" applyBorder="1" applyAlignment="1" applyProtection="1">
      <alignment horizontal="center" vertical="center" wrapText="1"/>
      <protection locked="0"/>
    </xf>
    <xf numFmtId="12" fontId="4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11" fontId="13" fillId="0" borderId="1" xfId="0" applyNumberFormat="1" applyFont="1" applyBorder="1" applyAlignment="1" applyProtection="1">
      <alignment horizontal="center" vertical="center" wrapText="1"/>
      <protection locked="0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Hyperlink" xfId="3" xr:uid="{392921D4-E9B2-405C-8B4A-DFB69F3202C4}"/>
    <cellStyle name="Обычный" xfId="0" builtinId="0"/>
    <cellStyle name="Обычный_Лист1" xfId="1" xr:uid="{B166555C-5B66-4334-B317-FFE7737C28F3}"/>
    <cellStyle name="Финансовый 2" xfId="4" xr:uid="{503BE335-7392-4288-8256-143FA86F82E6}"/>
    <cellStyle name="Финансовый 4" xfId="2" xr:uid="{C7454B2F-695C-45DE-8DB2-72CD3B0F30A9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217B3-0853-4F4D-9286-D7C687BA4965}">
  <dimension ref="A1:AL245"/>
  <sheetViews>
    <sheetView tabSelected="1" view="pageBreakPreview" zoomScale="70" zoomScaleNormal="100" zoomScaleSheetLayoutView="70" workbookViewId="0">
      <selection activeCell="B1" sqref="B1"/>
    </sheetView>
  </sheetViews>
  <sheetFormatPr defaultRowHeight="14.25" outlineLevelCol="1"/>
  <cols>
    <col min="1" max="1" width="9.86328125" customWidth="1"/>
    <col min="2" max="2" width="142.1328125" customWidth="1"/>
    <col min="3" max="3" width="20.59765625" hidden="1" customWidth="1" outlineLevel="1"/>
    <col min="4" max="4" width="16" hidden="1" customWidth="1" outlineLevel="1"/>
    <col min="5" max="5" width="36.59765625" hidden="1" customWidth="1" outlineLevel="1"/>
    <col min="6" max="6" width="28.86328125" customWidth="1" collapsed="1"/>
    <col min="7" max="7" width="25.3984375" hidden="1" customWidth="1" outlineLevel="1"/>
    <col min="8" max="8" width="25.59765625" customWidth="1" collapsed="1"/>
    <col min="9" max="9" width="106" hidden="1" customWidth="1" outlineLevel="1"/>
    <col min="10" max="10" width="42" customWidth="1" collapsed="1"/>
    <col min="11" max="11" width="62.3984375" customWidth="1"/>
    <col min="12" max="12" width="16.3984375" hidden="1" customWidth="1" outlineLevel="1"/>
    <col min="13" max="13" width="17.3984375" hidden="1" customWidth="1" outlineLevel="1"/>
    <col min="14" max="14" width="20.1328125" customWidth="1" collapsed="1"/>
    <col min="15" max="15" width="33.59765625" hidden="1" customWidth="1" outlineLevel="1"/>
    <col min="16" max="16" width="33.86328125" hidden="1" customWidth="1" outlineLevel="1"/>
    <col min="17" max="17" width="37.265625" hidden="1" customWidth="1" outlineLevel="1"/>
    <col min="18" max="18" width="31.265625" customWidth="1" collapsed="1"/>
    <col min="19" max="19" width="33.73046875" style="2" customWidth="1"/>
    <col min="20" max="21" width="13.86328125" hidden="1" customWidth="1" outlineLevel="1"/>
    <col min="22" max="22" width="18.06640625" hidden="1" customWidth="1" outlineLevel="1"/>
    <col min="23" max="23" width="13.86328125" hidden="1" customWidth="1" outlineLevel="1"/>
    <col min="24" max="24" width="29.73046875" hidden="1" customWidth="1" outlineLevel="1"/>
    <col min="25" max="25" width="13.86328125" hidden="1" customWidth="1" outlineLevel="1"/>
    <col min="26" max="26" width="14.46484375" hidden="1" customWidth="1" outlineLevel="1"/>
    <col min="27" max="27" width="13.86328125" hidden="1" customWidth="1" outlineLevel="1"/>
    <col min="28" max="28" width="9" collapsed="1"/>
    <col min="30" max="30" width="15" customWidth="1"/>
    <col min="33" max="34" width="50.3984375" customWidth="1"/>
    <col min="35" max="35" width="18.3984375" customWidth="1"/>
    <col min="37" max="37" width="19.59765625" customWidth="1"/>
    <col min="38" max="38" width="28" customWidth="1"/>
  </cols>
  <sheetData>
    <row r="1" spans="1:38" s="47" customFormat="1" ht="135" customHeight="1" thickBot="1">
      <c r="A1" s="40" t="s">
        <v>0</v>
      </c>
      <c r="B1" s="41" t="s">
        <v>1</v>
      </c>
      <c r="C1" s="41" t="s">
        <v>9</v>
      </c>
      <c r="D1" s="41" t="s">
        <v>10</v>
      </c>
      <c r="E1" s="41" t="s">
        <v>11</v>
      </c>
      <c r="F1" s="41" t="s">
        <v>2</v>
      </c>
      <c r="G1" s="42" t="s">
        <v>12</v>
      </c>
      <c r="H1" s="43" t="s">
        <v>3</v>
      </c>
      <c r="I1" s="41" t="s">
        <v>13</v>
      </c>
      <c r="J1" s="44" t="s">
        <v>4</v>
      </c>
      <c r="K1" s="44" t="s">
        <v>14</v>
      </c>
      <c r="L1" s="45" t="s">
        <v>15</v>
      </c>
      <c r="M1" s="45" t="s">
        <v>16</v>
      </c>
      <c r="N1" s="42" t="s">
        <v>5</v>
      </c>
      <c r="O1" s="45" t="s">
        <v>17</v>
      </c>
      <c r="P1" s="45" t="s">
        <v>18</v>
      </c>
      <c r="Q1" s="41" t="s">
        <v>19</v>
      </c>
      <c r="R1" s="41" t="s">
        <v>6</v>
      </c>
      <c r="S1" s="41" t="s">
        <v>7</v>
      </c>
      <c r="T1" s="41" t="s">
        <v>20</v>
      </c>
      <c r="U1" s="41" t="s">
        <v>21</v>
      </c>
      <c r="V1" s="41" t="s">
        <v>22</v>
      </c>
      <c r="W1" s="41" t="s">
        <v>23</v>
      </c>
      <c r="X1" s="41" t="s">
        <v>24</v>
      </c>
      <c r="Y1" s="41" t="s">
        <v>25</v>
      </c>
      <c r="Z1" s="41" t="s">
        <v>26</v>
      </c>
      <c r="AA1" s="46" t="s">
        <v>27</v>
      </c>
      <c r="AD1" s="48" t="s">
        <v>28</v>
      </c>
      <c r="AE1" s="49">
        <f>COUNTA(B2:B10889)</f>
        <v>204</v>
      </c>
      <c r="AH1" s="50" t="s">
        <v>28</v>
      </c>
      <c r="AI1" s="51" t="s">
        <v>63</v>
      </c>
      <c r="AK1" s="50" t="s">
        <v>28</v>
      </c>
      <c r="AL1" s="51" t="s">
        <v>64</v>
      </c>
    </row>
    <row r="2" spans="1:38" ht="52.9">
      <c r="A2" s="10">
        <v>1</v>
      </c>
      <c r="B2" s="14" t="s">
        <v>224</v>
      </c>
      <c r="C2" s="101">
        <v>3123423756</v>
      </c>
      <c r="D2" s="15" t="s">
        <v>76</v>
      </c>
      <c r="E2" s="14" t="s">
        <v>225</v>
      </c>
      <c r="F2" s="14" t="s">
        <v>77</v>
      </c>
      <c r="G2" s="16">
        <v>44957</v>
      </c>
      <c r="H2" s="17">
        <v>2198.5300000000002</v>
      </c>
      <c r="I2" s="16" t="s">
        <v>226</v>
      </c>
      <c r="J2" s="14" t="s">
        <v>227</v>
      </c>
      <c r="K2" s="14" t="s">
        <v>228</v>
      </c>
      <c r="L2" s="14" t="s">
        <v>76</v>
      </c>
      <c r="M2" s="14" t="s">
        <v>76</v>
      </c>
      <c r="N2" s="16">
        <v>45400</v>
      </c>
      <c r="O2" s="14" t="s">
        <v>76</v>
      </c>
      <c r="P2" s="14" t="s">
        <v>91</v>
      </c>
      <c r="Q2" s="14" t="s">
        <v>229</v>
      </c>
      <c r="R2" s="14" t="s">
        <v>230</v>
      </c>
      <c r="S2" s="14" t="s">
        <v>101</v>
      </c>
      <c r="T2" s="14" t="s">
        <v>79</v>
      </c>
      <c r="U2" s="14" t="s">
        <v>79</v>
      </c>
      <c r="V2" s="14" t="s">
        <v>76</v>
      </c>
      <c r="W2" s="14">
        <v>2</v>
      </c>
      <c r="X2" s="24" t="s">
        <v>76</v>
      </c>
      <c r="Y2" s="91" t="s">
        <v>76</v>
      </c>
      <c r="Z2" s="14">
        <v>5282542</v>
      </c>
      <c r="AA2" s="14"/>
      <c r="AB2" s="32"/>
      <c r="AC2" s="25"/>
      <c r="AD2" s="26" t="s">
        <v>29</v>
      </c>
      <c r="AE2" s="1">
        <f>COUNTIF(S:S,"МРСК*")</f>
        <v>175</v>
      </c>
      <c r="AF2">
        <f>COUNTIF(Лист2!A:A,Лист1!R2)</f>
        <v>0</v>
      </c>
      <c r="AG2" s="11" t="s">
        <v>48</v>
      </c>
      <c r="AH2" s="8">
        <f t="shared" ref="AH2:AH22" si="0">COUNTIFS(S:S,"&lt;&gt;*БСК*",R:R,AG2)</f>
        <v>0</v>
      </c>
      <c r="AI2" s="6">
        <f t="shared" ref="AI2:AI21" si="1">COUNTIFS(W:W,"&lt;&gt;*БСК*",AB:AB,"&lt;&gt;*Отмена*",V:V,AG2)</f>
        <v>0</v>
      </c>
      <c r="AJ2" s="4"/>
      <c r="AK2" s="6">
        <v>0</v>
      </c>
      <c r="AL2" s="7">
        <v>0</v>
      </c>
    </row>
    <row r="3" spans="1:38" ht="70.5">
      <c r="A3" s="10">
        <v>2</v>
      </c>
      <c r="B3" s="14" t="s">
        <v>231</v>
      </c>
      <c r="C3" s="101">
        <v>3102051049</v>
      </c>
      <c r="D3" s="15" t="s">
        <v>76</v>
      </c>
      <c r="E3" s="14" t="s">
        <v>232</v>
      </c>
      <c r="F3" s="14" t="s">
        <v>77</v>
      </c>
      <c r="G3" s="16">
        <v>45351</v>
      </c>
      <c r="H3" s="17">
        <v>85712.71</v>
      </c>
      <c r="I3" s="16" t="s">
        <v>233</v>
      </c>
      <c r="J3" s="14" t="s">
        <v>146</v>
      </c>
      <c r="K3" s="14" t="s">
        <v>234</v>
      </c>
      <c r="L3" s="14" t="s">
        <v>76</v>
      </c>
      <c r="M3" s="14" t="s">
        <v>76</v>
      </c>
      <c r="N3" s="16">
        <v>45400</v>
      </c>
      <c r="O3" s="14" t="s">
        <v>76</v>
      </c>
      <c r="P3" s="14" t="s">
        <v>80</v>
      </c>
      <c r="Q3" s="14">
        <v>89205508849</v>
      </c>
      <c r="R3" s="14" t="s">
        <v>230</v>
      </c>
      <c r="S3" s="14" t="s">
        <v>101</v>
      </c>
      <c r="T3" s="14" t="s">
        <v>79</v>
      </c>
      <c r="U3" s="14" t="s">
        <v>79</v>
      </c>
      <c r="V3" s="14">
        <v>81673</v>
      </c>
      <c r="W3" s="14">
        <v>2</v>
      </c>
      <c r="X3" s="24" t="s">
        <v>76</v>
      </c>
      <c r="Y3" s="14" t="s">
        <v>76</v>
      </c>
      <c r="Z3" s="14">
        <v>5286994</v>
      </c>
      <c r="AA3" s="14"/>
      <c r="AB3" s="4"/>
      <c r="AD3" s="1"/>
      <c r="AE3" s="1"/>
      <c r="AF3">
        <f>COUNTIF(Лист2!A:A,Лист1!R3)</f>
        <v>0</v>
      </c>
      <c r="AG3" s="100" t="s">
        <v>72</v>
      </c>
      <c r="AH3" s="8">
        <f t="shared" si="0"/>
        <v>25</v>
      </c>
      <c r="AI3" s="6">
        <f t="shared" si="1"/>
        <v>0</v>
      </c>
      <c r="AJ3" s="4"/>
      <c r="AK3" s="6">
        <v>25</v>
      </c>
      <c r="AL3" s="7">
        <v>0</v>
      </c>
    </row>
    <row r="4" spans="1:38" ht="23.25">
      <c r="A4" s="10">
        <v>3</v>
      </c>
      <c r="B4" s="14" t="s">
        <v>235</v>
      </c>
      <c r="C4" s="101">
        <v>3123133380</v>
      </c>
      <c r="D4" s="15" t="s">
        <v>76</v>
      </c>
      <c r="E4" s="14" t="s">
        <v>236</v>
      </c>
      <c r="F4" s="14" t="s">
        <v>77</v>
      </c>
      <c r="G4" s="16">
        <v>45260</v>
      </c>
      <c r="H4" s="17">
        <v>29322.67</v>
      </c>
      <c r="I4" s="16" t="s">
        <v>237</v>
      </c>
      <c r="J4" s="14" t="s">
        <v>238</v>
      </c>
      <c r="K4" s="14" t="s">
        <v>239</v>
      </c>
      <c r="L4" s="14" t="s">
        <v>76</v>
      </c>
      <c r="M4" s="14" t="s">
        <v>76</v>
      </c>
      <c r="N4" s="16">
        <v>45400</v>
      </c>
      <c r="O4" s="14" t="s">
        <v>76</v>
      </c>
      <c r="P4" s="14" t="s">
        <v>91</v>
      </c>
      <c r="Q4" s="14" t="s">
        <v>240</v>
      </c>
      <c r="R4" s="14" t="s">
        <v>72</v>
      </c>
      <c r="S4" s="14" t="s">
        <v>81</v>
      </c>
      <c r="T4" s="14" t="s">
        <v>79</v>
      </c>
      <c r="U4" s="14" t="s">
        <v>79</v>
      </c>
      <c r="V4" s="14">
        <v>12403</v>
      </c>
      <c r="W4" s="14">
        <v>3</v>
      </c>
      <c r="X4" s="24" t="s">
        <v>76</v>
      </c>
      <c r="Y4" s="14" t="s">
        <v>76</v>
      </c>
      <c r="Z4" s="18">
        <v>5283195</v>
      </c>
      <c r="AA4" s="14"/>
      <c r="AB4" s="4"/>
      <c r="AD4" s="1"/>
      <c r="AE4" s="1"/>
      <c r="AF4">
        <f>COUNTIF(Лист2!A:A,Лист1!R4)</f>
        <v>0</v>
      </c>
      <c r="AG4" s="5" t="s">
        <v>8</v>
      </c>
      <c r="AH4" s="8">
        <f t="shared" si="0"/>
        <v>0</v>
      </c>
      <c r="AI4" s="6">
        <f t="shared" si="1"/>
        <v>0</v>
      </c>
      <c r="AJ4" s="4"/>
      <c r="AK4" s="6">
        <v>0</v>
      </c>
      <c r="AL4" s="7">
        <v>0</v>
      </c>
    </row>
    <row r="5" spans="1:38" ht="70.5">
      <c r="A5" s="10">
        <v>4</v>
      </c>
      <c r="B5" s="14" t="s">
        <v>166</v>
      </c>
      <c r="C5" s="101">
        <v>310200153270</v>
      </c>
      <c r="D5" s="15" t="s">
        <v>76</v>
      </c>
      <c r="E5" s="14" t="s">
        <v>167</v>
      </c>
      <c r="F5" s="14" t="s">
        <v>77</v>
      </c>
      <c r="G5" s="16">
        <v>45291</v>
      </c>
      <c r="H5" s="17">
        <v>451.51</v>
      </c>
      <c r="I5" s="16" t="s">
        <v>168</v>
      </c>
      <c r="J5" s="14" t="s">
        <v>169</v>
      </c>
      <c r="K5" s="14" t="s">
        <v>170</v>
      </c>
      <c r="L5" s="14" t="s">
        <v>76</v>
      </c>
      <c r="M5" s="14" t="s">
        <v>76</v>
      </c>
      <c r="N5" s="16">
        <v>45400</v>
      </c>
      <c r="O5" s="14" t="s">
        <v>76</v>
      </c>
      <c r="P5" s="14" t="s">
        <v>111</v>
      </c>
      <c r="Q5" s="14" t="s">
        <v>76</v>
      </c>
      <c r="R5" s="14" t="s">
        <v>72</v>
      </c>
      <c r="S5" s="14" t="s">
        <v>101</v>
      </c>
      <c r="T5" s="14" t="s">
        <v>79</v>
      </c>
      <c r="U5" s="14" t="s">
        <v>79</v>
      </c>
      <c r="V5" s="14" t="s">
        <v>76</v>
      </c>
      <c r="W5" s="14">
        <v>1</v>
      </c>
      <c r="X5" s="24" t="s">
        <v>76</v>
      </c>
      <c r="Y5" s="14" t="s">
        <v>76</v>
      </c>
      <c r="Z5" s="91">
        <v>3212162</v>
      </c>
      <c r="AA5" s="14"/>
      <c r="AB5" s="4"/>
      <c r="AD5" s="1"/>
      <c r="AE5" s="1"/>
      <c r="AF5">
        <f>COUNTIF(Лист2!A:A,Лист1!R5)</f>
        <v>0</v>
      </c>
      <c r="AG5" s="5" t="s">
        <v>31</v>
      </c>
      <c r="AH5" s="8">
        <f t="shared" si="0"/>
        <v>7</v>
      </c>
      <c r="AI5" s="6">
        <f t="shared" si="1"/>
        <v>0</v>
      </c>
      <c r="AJ5" s="4"/>
      <c r="AK5" s="6">
        <v>7</v>
      </c>
      <c r="AL5" s="7">
        <v>0</v>
      </c>
    </row>
    <row r="6" spans="1:38" ht="70.5">
      <c r="A6" s="10">
        <v>5</v>
      </c>
      <c r="B6" s="14" t="s">
        <v>241</v>
      </c>
      <c r="C6" s="101">
        <v>310200082005</v>
      </c>
      <c r="D6" s="15" t="s">
        <v>76</v>
      </c>
      <c r="E6" s="14" t="s">
        <v>242</v>
      </c>
      <c r="F6" s="14" t="s">
        <v>77</v>
      </c>
      <c r="G6" s="16">
        <v>45291</v>
      </c>
      <c r="H6" s="17">
        <v>247642.61</v>
      </c>
      <c r="I6" s="16" t="s">
        <v>243</v>
      </c>
      <c r="J6" s="14" t="s">
        <v>244</v>
      </c>
      <c r="K6" s="14" t="s">
        <v>245</v>
      </c>
      <c r="L6" s="14" t="s">
        <v>76</v>
      </c>
      <c r="M6" s="14" t="s">
        <v>76</v>
      </c>
      <c r="N6" s="16">
        <v>45400</v>
      </c>
      <c r="O6" s="14" t="s">
        <v>76</v>
      </c>
      <c r="P6" s="14" t="s">
        <v>80</v>
      </c>
      <c r="Q6" s="14" t="s">
        <v>246</v>
      </c>
      <c r="R6" s="14" t="s">
        <v>72</v>
      </c>
      <c r="S6" s="14" t="s">
        <v>101</v>
      </c>
      <c r="T6" s="14" t="s">
        <v>79</v>
      </c>
      <c r="U6" s="14" t="s">
        <v>79</v>
      </c>
      <c r="V6" s="14" t="s">
        <v>76</v>
      </c>
      <c r="W6" s="14">
        <v>3</v>
      </c>
      <c r="X6" s="24" t="s">
        <v>76</v>
      </c>
      <c r="Y6" s="14" t="s">
        <v>76</v>
      </c>
      <c r="Z6" s="14">
        <v>3210627</v>
      </c>
      <c r="AA6" s="14"/>
      <c r="AB6" s="4"/>
      <c r="AD6" s="1"/>
      <c r="AE6" s="1"/>
      <c r="AF6">
        <f>COUNTIF(Лист2!A:A,Лист1!R6)</f>
        <v>0</v>
      </c>
      <c r="AG6" s="5" t="s">
        <v>32</v>
      </c>
      <c r="AH6" s="8">
        <f t="shared" si="0"/>
        <v>6</v>
      </c>
      <c r="AI6" s="6">
        <f t="shared" si="1"/>
        <v>0</v>
      </c>
      <c r="AJ6" s="4"/>
      <c r="AK6" s="6">
        <v>6</v>
      </c>
      <c r="AL6" s="7">
        <v>0</v>
      </c>
    </row>
    <row r="7" spans="1:38" ht="70.5">
      <c r="A7" s="10">
        <v>6</v>
      </c>
      <c r="B7" s="14" t="s">
        <v>241</v>
      </c>
      <c r="C7" s="101">
        <v>310200082005</v>
      </c>
      <c r="D7" s="15" t="s">
        <v>76</v>
      </c>
      <c r="E7" s="14" t="s">
        <v>242</v>
      </c>
      <c r="F7" s="14" t="s">
        <v>77</v>
      </c>
      <c r="G7" s="16">
        <v>45291</v>
      </c>
      <c r="H7" s="17">
        <v>247642.61</v>
      </c>
      <c r="I7" s="16" t="s">
        <v>247</v>
      </c>
      <c r="J7" s="14" t="s">
        <v>248</v>
      </c>
      <c r="K7" s="14" t="s">
        <v>249</v>
      </c>
      <c r="L7" s="14" t="s">
        <v>76</v>
      </c>
      <c r="M7" s="14" t="s">
        <v>76</v>
      </c>
      <c r="N7" s="16">
        <v>45400</v>
      </c>
      <c r="O7" s="14" t="s">
        <v>76</v>
      </c>
      <c r="P7" s="14" t="s">
        <v>80</v>
      </c>
      <c r="Q7" s="14" t="s">
        <v>246</v>
      </c>
      <c r="R7" s="14" t="s">
        <v>72</v>
      </c>
      <c r="S7" s="14" t="s">
        <v>101</v>
      </c>
      <c r="T7" s="14" t="s">
        <v>79</v>
      </c>
      <c r="U7" s="14" t="s">
        <v>79</v>
      </c>
      <c r="V7" s="14" t="s">
        <v>76</v>
      </c>
      <c r="W7" s="14">
        <v>3</v>
      </c>
      <c r="X7" s="24" t="s">
        <v>76</v>
      </c>
      <c r="Y7" s="14" t="s">
        <v>76</v>
      </c>
      <c r="Z7" s="14">
        <v>3210627</v>
      </c>
      <c r="AA7" s="14"/>
      <c r="AB7" s="4"/>
      <c r="AD7" s="1"/>
      <c r="AE7" s="1"/>
      <c r="AF7">
        <f>COUNTIF(Лист2!A:A,Лист1!R7)</f>
        <v>0</v>
      </c>
      <c r="AG7" s="5" t="s">
        <v>52</v>
      </c>
      <c r="AH7" s="8">
        <f t="shared" si="0"/>
        <v>0</v>
      </c>
      <c r="AI7" s="6">
        <f t="shared" si="1"/>
        <v>0</v>
      </c>
      <c r="AJ7" s="4"/>
      <c r="AK7" s="6">
        <v>0</v>
      </c>
      <c r="AL7" s="7">
        <v>0</v>
      </c>
    </row>
    <row r="8" spans="1:38" ht="35.25">
      <c r="A8" s="10">
        <v>7</v>
      </c>
      <c r="B8" s="14" t="s">
        <v>250</v>
      </c>
      <c r="C8" s="101">
        <v>312323668883</v>
      </c>
      <c r="D8" s="14" t="s">
        <v>76</v>
      </c>
      <c r="E8" s="14" t="s">
        <v>251</v>
      </c>
      <c r="F8" s="14" t="s">
        <v>77</v>
      </c>
      <c r="G8" s="16">
        <v>45377</v>
      </c>
      <c r="H8" s="17">
        <v>2950.49</v>
      </c>
      <c r="I8" s="16" t="s">
        <v>252</v>
      </c>
      <c r="J8" s="14" t="s">
        <v>95</v>
      </c>
      <c r="K8" s="14" t="s">
        <v>253</v>
      </c>
      <c r="L8" s="14" t="s">
        <v>76</v>
      </c>
      <c r="M8" s="14" t="s">
        <v>76</v>
      </c>
      <c r="N8" s="16">
        <v>45400</v>
      </c>
      <c r="O8" s="14" t="s">
        <v>76</v>
      </c>
      <c r="P8" s="14" t="s">
        <v>80</v>
      </c>
      <c r="Q8" s="14" t="s">
        <v>254</v>
      </c>
      <c r="R8" s="14" t="s">
        <v>230</v>
      </c>
      <c r="S8" s="14" t="s">
        <v>81</v>
      </c>
      <c r="T8" s="14" t="s">
        <v>79</v>
      </c>
      <c r="U8" s="14" t="s">
        <v>79</v>
      </c>
      <c r="V8" s="14">
        <v>4214.9799999999996</v>
      </c>
      <c r="W8" s="14">
        <v>2</v>
      </c>
      <c r="X8" s="24" t="s">
        <v>76</v>
      </c>
      <c r="Y8" s="14" t="s">
        <v>76</v>
      </c>
      <c r="Z8" s="14">
        <v>5282324</v>
      </c>
      <c r="AA8" s="14"/>
      <c r="AB8" s="4"/>
      <c r="AD8" s="1"/>
      <c r="AE8" s="1"/>
      <c r="AF8">
        <f>COUNTIF(Лист2!A:A,Лист1!R8)</f>
        <v>0</v>
      </c>
      <c r="AG8" s="5" t="s">
        <v>53</v>
      </c>
      <c r="AH8" s="8">
        <f t="shared" si="0"/>
        <v>0</v>
      </c>
      <c r="AI8" s="6">
        <f t="shared" si="1"/>
        <v>0</v>
      </c>
      <c r="AJ8" s="4"/>
      <c r="AK8" s="6">
        <v>0</v>
      </c>
      <c r="AL8" s="7">
        <v>0</v>
      </c>
    </row>
    <row r="9" spans="1:38" ht="35.25">
      <c r="A9" s="10">
        <v>8</v>
      </c>
      <c r="B9" s="14" t="s">
        <v>102</v>
      </c>
      <c r="C9" s="101">
        <v>3123364885</v>
      </c>
      <c r="D9" s="14">
        <v>312301001</v>
      </c>
      <c r="E9" s="14" t="s">
        <v>133</v>
      </c>
      <c r="F9" s="14" t="s">
        <v>77</v>
      </c>
      <c r="G9" s="16">
        <v>45377</v>
      </c>
      <c r="H9" s="17" t="s">
        <v>76</v>
      </c>
      <c r="I9" s="16" t="s">
        <v>103</v>
      </c>
      <c r="J9" s="14" t="s">
        <v>119</v>
      </c>
      <c r="K9" s="14" t="s">
        <v>134</v>
      </c>
      <c r="L9" s="14" t="s">
        <v>76</v>
      </c>
      <c r="M9" s="14" t="s">
        <v>76</v>
      </c>
      <c r="N9" s="16">
        <v>45400</v>
      </c>
      <c r="O9" s="14" t="s">
        <v>76</v>
      </c>
      <c r="P9" s="14" t="s">
        <v>91</v>
      </c>
      <c r="Q9" s="14" t="s">
        <v>255</v>
      </c>
      <c r="R9" s="14" t="s">
        <v>230</v>
      </c>
      <c r="S9" s="14" t="s">
        <v>101</v>
      </c>
      <c r="T9" s="14" t="s">
        <v>79</v>
      </c>
      <c r="U9" s="14" t="s">
        <v>79</v>
      </c>
      <c r="V9" s="14">
        <v>1436726.45</v>
      </c>
      <c r="W9" s="14">
        <v>2</v>
      </c>
      <c r="X9" s="24" t="s">
        <v>76</v>
      </c>
      <c r="Y9" s="14" t="s">
        <v>76</v>
      </c>
      <c r="Z9" s="18">
        <v>5280488</v>
      </c>
      <c r="AA9" s="14"/>
      <c r="AB9" s="4"/>
      <c r="AD9" s="1"/>
      <c r="AE9" s="1"/>
      <c r="AF9">
        <f>COUNTIF(Лист2!A:A,Лист1!R9)</f>
        <v>0</v>
      </c>
      <c r="AG9" s="5" t="s">
        <v>54</v>
      </c>
      <c r="AH9" s="8">
        <f t="shared" si="0"/>
        <v>0</v>
      </c>
      <c r="AI9" s="6">
        <f t="shared" si="1"/>
        <v>0</v>
      </c>
      <c r="AJ9" s="4"/>
      <c r="AK9" s="6">
        <v>0</v>
      </c>
      <c r="AL9" s="7">
        <v>0</v>
      </c>
    </row>
    <row r="10" spans="1:38" ht="52.9">
      <c r="A10" s="10">
        <v>9</v>
      </c>
      <c r="B10" s="14" t="s">
        <v>256</v>
      </c>
      <c r="C10" s="101">
        <v>310204162237</v>
      </c>
      <c r="D10" s="14" t="s">
        <v>76</v>
      </c>
      <c r="E10" s="14" t="s">
        <v>257</v>
      </c>
      <c r="F10" s="14" t="s">
        <v>77</v>
      </c>
      <c r="G10" s="16" t="s">
        <v>258</v>
      </c>
      <c r="H10" s="17">
        <v>5843.97</v>
      </c>
      <c r="I10" s="16" t="s">
        <v>259</v>
      </c>
      <c r="J10" s="14" t="s">
        <v>260</v>
      </c>
      <c r="K10" s="14" t="s">
        <v>261</v>
      </c>
      <c r="L10" s="14" t="s">
        <v>76</v>
      </c>
      <c r="M10" s="14" t="s">
        <v>76</v>
      </c>
      <c r="N10" s="16">
        <v>45400</v>
      </c>
      <c r="O10" s="14" t="s">
        <v>76</v>
      </c>
      <c r="P10" s="14" t="s">
        <v>80</v>
      </c>
      <c r="Q10" s="14" t="s">
        <v>262</v>
      </c>
      <c r="R10" s="14" t="s">
        <v>230</v>
      </c>
      <c r="S10" s="14" t="s">
        <v>81</v>
      </c>
      <c r="T10" s="14" t="s">
        <v>79</v>
      </c>
      <c r="U10" s="14" t="s">
        <v>79</v>
      </c>
      <c r="V10" s="14">
        <v>3437.63</v>
      </c>
      <c r="W10" s="14">
        <v>3</v>
      </c>
      <c r="X10" s="24" t="s">
        <v>76</v>
      </c>
      <c r="Y10" s="14" t="s">
        <v>76</v>
      </c>
      <c r="Z10" s="14">
        <v>5287819</v>
      </c>
      <c r="AA10" s="14"/>
      <c r="AB10" s="4"/>
      <c r="AD10" s="1"/>
      <c r="AE10" s="1"/>
      <c r="AF10">
        <f>COUNTIF(Лист2!A:A,Лист1!R10)</f>
        <v>0</v>
      </c>
      <c r="AG10" s="11" t="s">
        <v>49</v>
      </c>
      <c r="AH10" s="8">
        <f t="shared" si="0"/>
        <v>5</v>
      </c>
      <c r="AI10" s="6">
        <f t="shared" si="1"/>
        <v>0</v>
      </c>
      <c r="AJ10" s="4"/>
      <c r="AK10" s="6">
        <v>5</v>
      </c>
      <c r="AL10" s="7">
        <v>0</v>
      </c>
    </row>
    <row r="11" spans="1:38" ht="35.25">
      <c r="A11" s="10">
        <v>10</v>
      </c>
      <c r="B11" s="14" t="s">
        <v>263</v>
      </c>
      <c r="C11" s="101">
        <v>312300027650</v>
      </c>
      <c r="D11" s="14" t="s">
        <v>76</v>
      </c>
      <c r="E11" s="14" t="s">
        <v>264</v>
      </c>
      <c r="F11" s="14" t="s">
        <v>77</v>
      </c>
      <c r="G11" s="16" t="s">
        <v>258</v>
      </c>
      <c r="H11" s="17">
        <v>9673.74</v>
      </c>
      <c r="I11" s="16" t="s">
        <v>265</v>
      </c>
      <c r="J11" s="14" t="s">
        <v>146</v>
      </c>
      <c r="K11" s="14" t="s">
        <v>266</v>
      </c>
      <c r="L11" s="14" t="s">
        <v>76</v>
      </c>
      <c r="M11" s="14" t="s">
        <v>76</v>
      </c>
      <c r="N11" s="16">
        <v>45400</v>
      </c>
      <c r="O11" s="14" t="s">
        <v>76</v>
      </c>
      <c r="P11" s="14" t="s">
        <v>80</v>
      </c>
      <c r="Q11" s="14" t="s">
        <v>267</v>
      </c>
      <c r="R11" s="14" t="s">
        <v>230</v>
      </c>
      <c r="S11" s="14" t="s">
        <v>81</v>
      </c>
      <c r="T11" s="14" t="s">
        <v>79</v>
      </c>
      <c r="U11" s="14" t="s">
        <v>79</v>
      </c>
      <c r="V11" s="14">
        <v>7808.08</v>
      </c>
      <c r="W11" s="14">
        <v>3</v>
      </c>
      <c r="X11" s="24" t="s">
        <v>76</v>
      </c>
      <c r="Y11" s="14" t="s">
        <v>76</v>
      </c>
      <c r="Z11" s="14">
        <v>5283468</v>
      </c>
      <c r="AA11" s="14"/>
      <c r="AB11" s="4"/>
      <c r="AD11" s="1"/>
      <c r="AE11" s="1"/>
      <c r="AF11">
        <f>COUNTIF(Лист2!A:A,Лист1!R11)</f>
        <v>0</v>
      </c>
      <c r="AG11" s="11" t="s">
        <v>55</v>
      </c>
      <c r="AH11" s="8">
        <f t="shared" si="0"/>
        <v>9</v>
      </c>
      <c r="AI11" s="6">
        <f t="shared" si="1"/>
        <v>0</v>
      </c>
      <c r="AJ11" s="4"/>
      <c r="AK11" s="6">
        <v>9</v>
      </c>
      <c r="AL11" s="7">
        <v>0</v>
      </c>
    </row>
    <row r="12" spans="1:38" ht="52.9">
      <c r="A12" s="10">
        <v>11</v>
      </c>
      <c r="B12" s="14" t="s">
        <v>268</v>
      </c>
      <c r="C12" s="101">
        <v>3123466421</v>
      </c>
      <c r="D12" s="14">
        <v>312301001</v>
      </c>
      <c r="E12" s="14" t="s">
        <v>269</v>
      </c>
      <c r="F12" s="14" t="s">
        <v>77</v>
      </c>
      <c r="G12" s="16">
        <v>45382</v>
      </c>
      <c r="H12" s="17">
        <v>90786.01</v>
      </c>
      <c r="I12" s="16" t="s">
        <v>270</v>
      </c>
      <c r="J12" s="14" t="s">
        <v>271</v>
      </c>
      <c r="K12" s="14" t="s">
        <v>272</v>
      </c>
      <c r="L12" s="14" t="s">
        <v>76</v>
      </c>
      <c r="M12" s="14" t="s">
        <v>76</v>
      </c>
      <c r="N12" s="16">
        <v>45400</v>
      </c>
      <c r="O12" s="14" t="s">
        <v>76</v>
      </c>
      <c r="P12" s="14" t="s">
        <v>80</v>
      </c>
      <c r="Q12" s="14">
        <v>79192258066</v>
      </c>
      <c r="R12" s="14" t="s">
        <v>72</v>
      </c>
      <c r="S12" s="14" t="s">
        <v>101</v>
      </c>
      <c r="T12" s="14" t="s">
        <v>79</v>
      </c>
      <c r="U12" s="14" t="s">
        <v>79</v>
      </c>
      <c r="V12" s="14">
        <v>31094.11</v>
      </c>
      <c r="W12" s="14">
        <v>3</v>
      </c>
      <c r="X12" s="24" t="s">
        <v>76</v>
      </c>
      <c r="Y12" s="14" t="s">
        <v>76</v>
      </c>
      <c r="Z12" s="14">
        <v>3210171</v>
      </c>
      <c r="AA12" s="14"/>
      <c r="AB12" s="4"/>
      <c r="AD12" s="1"/>
      <c r="AE12" s="1"/>
      <c r="AF12">
        <f>COUNTIF(Лист2!A:A,Лист1!R12)</f>
        <v>0</v>
      </c>
      <c r="AG12" s="5" t="s">
        <v>30</v>
      </c>
      <c r="AH12" s="8">
        <f t="shared" si="0"/>
        <v>20</v>
      </c>
      <c r="AI12" s="6">
        <f t="shared" si="1"/>
        <v>0</v>
      </c>
      <c r="AJ12" s="4"/>
      <c r="AK12" s="6">
        <v>20</v>
      </c>
      <c r="AL12" s="7">
        <v>0</v>
      </c>
    </row>
    <row r="13" spans="1:38" ht="52.9">
      <c r="A13" s="10">
        <v>12</v>
      </c>
      <c r="B13" s="14" t="s">
        <v>273</v>
      </c>
      <c r="C13" s="101">
        <v>312319149726</v>
      </c>
      <c r="D13" s="14" t="s">
        <v>76</v>
      </c>
      <c r="E13" s="14" t="s">
        <v>274</v>
      </c>
      <c r="F13" s="14" t="s">
        <v>77</v>
      </c>
      <c r="G13" s="16">
        <v>45351</v>
      </c>
      <c r="H13" s="17">
        <v>39163</v>
      </c>
      <c r="I13" s="16" t="s">
        <v>275</v>
      </c>
      <c r="J13" s="14" t="s">
        <v>82</v>
      </c>
      <c r="K13" s="14" t="s">
        <v>276</v>
      </c>
      <c r="L13" s="14" t="s">
        <v>76</v>
      </c>
      <c r="M13" s="14" t="s">
        <v>76</v>
      </c>
      <c r="N13" s="16">
        <v>45400</v>
      </c>
      <c r="O13" s="14" t="s">
        <v>76</v>
      </c>
      <c r="P13" s="14" t="s">
        <v>80</v>
      </c>
      <c r="Q13" s="14" t="s">
        <v>277</v>
      </c>
      <c r="R13" s="14" t="s">
        <v>230</v>
      </c>
      <c r="S13" s="14" t="s">
        <v>101</v>
      </c>
      <c r="T13" s="14" t="s">
        <v>79</v>
      </c>
      <c r="U13" s="14" t="s">
        <v>79</v>
      </c>
      <c r="V13" s="14">
        <v>48805</v>
      </c>
      <c r="W13" s="14">
        <v>2</v>
      </c>
      <c r="X13" s="24" t="s">
        <v>76</v>
      </c>
      <c r="Y13" s="24" t="s">
        <v>76</v>
      </c>
      <c r="Z13" s="15">
        <v>5285203</v>
      </c>
      <c r="AA13" s="14"/>
      <c r="AB13" s="4"/>
      <c r="AD13" s="1"/>
      <c r="AE13" s="1"/>
      <c r="AF13">
        <f>COUNTIF(Лист2!A:A,Лист1!R13)</f>
        <v>0</v>
      </c>
      <c r="AG13" s="11" t="s">
        <v>65</v>
      </c>
      <c r="AH13" s="8">
        <f t="shared" si="0"/>
        <v>0</v>
      </c>
      <c r="AI13" s="6">
        <f t="shared" si="1"/>
        <v>0</v>
      </c>
      <c r="AJ13" s="4"/>
      <c r="AK13" s="6">
        <v>0</v>
      </c>
      <c r="AL13" s="7">
        <v>0</v>
      </c>
    </row>
    <row r="14" spans="1:38" ht="35.25">
      <c r="A14" s="10">
        <v>13</v>
      </c>
      <c r="B14" s="14" t="s">
        <v>278</v>
      </c>
      <c r="C14" s="101">
        <v>312315725993</v>
      </c>
      <c r="D14" s="14" t="s">
        <v>76</v>
      </c>
      <c r="E14" s="14" t="s">
        <v>279</v>
      </c>
      <c r="F14" s="14" t="s">
        <v>77</v>
      </c>
      <c r="G14" s="16">
        <v>45351</v>
      </c>
      <c r="H14" s="17">
        <v>203534.73</v>
      </c>
      <c r="I14" s="16" t="s">
        <v>280</v>
      </c>
      <c r="J14" s="14" t="s">
        <v>281</v>
      </c>
      <c r="K14" s="14" t="s">
        <v>282</v>
      </c>
      <c r="L14" s="14" t="s">
        <v>76</v>
      </c>
      <c r="M14" s="14" t="s">
        <v>76</v>
      </c>
      <c r="N14" s="16">
        <v>45400</v>
      </c>
      <c r="O14" s="14" t="s">
        <v>76</v>
      </c>
      <c r="P14" s="14" t="s">
        <v>80</v>
      </c>
      <c r="Q14" s="14" t="s">
        <v>283</v>
      </c>
      <c r="R14" s="14" t="s">
        <v>230</v>
      </c>
      <c r="S14" s="14" t="s">
        <v>81</v>
      </c>
      <c r="T14" s="14" t="s">
        <v>79</v>
      </c>
      <c r="U14" s="14" t="s">
        <v>79</v>
      </c>
      <c r="V14" s="14">
        <v>130646.06</v>
      </c>
      <c r="W14" s="14">
        <v>2</v>
      </c>
      <c r="X14" s="24" t="s">
        <v>76</v>
      </c>
      <c r="Y14" s="24" t="s">
        <v>76</v>
      </c>
      <c r="Z14" s="15">
        <v>5282223</v>
      </c>
      <c r="AA14" s="14"/>
      <c r="AB14" s="4"/>
      <c r="AD14" s="1"/>
      <c r="AE14" s="1"/>
      <c r="AF14">
        <f>COUNTIF(Лист2!A:A,Лист1!R14)</f>
        <v>0</v>
      </c>
      <c r="AG14" s="11" t="s">
        <v>56</v>
      </c>
      <c r="AH14" s="8">
        <f t="shared" si="0"/>
        <v>0</v>
      </c>
      <c r="AI14" s="6">
        <f t="shared" si="1"/>
        <v>0</v>
      </c>
      <c r="AJ14" s="4"/>
      <c r="AK14" s="6">
        <v>0</v>
      </c>
      <c r="AL14" s="7">
        <v>0</v>
      </c>
    </row>
    <row r="15" spans="1:38" ht="52.9">
      <c r="A15" s="10">
        <v>14</v>
      </c>
      <c r="B15" s="14" t="s">
        <v>284</v>
      </c>
      <c r="C15" s="101">
        <v>3123355136</v>
      </c>
      <c r="D15" s="14">
        <v>312301001</v>
      </c>
      <c r="E15" s="14" t="s">
        <v>285</v>
      </c>
      <c r="F15" s="14" t="s">
        <v>77</v>
      </c>
      <c r="G15" s="16">
        <v>45322</v>
      </c>
      <c r="H15" s="17">
        <v>170830.8</v>
      </c>
      <c r="I15" s="16" t="s">
        <v>286</v>
      </c>
      <c r="J15" s="14" t="s">
        <v>104</v>
      </c>
      <c r="K15" s="14" t="s">
        <v>287</v>
      </c>
      <c r="L15" s="14" t="s">
        <v>76</v>
      </c>
      <c r="M15" s="14" t="s">
        <v>76</v>
      </c>
      <c r="N15" s="16">
        <v>45400</v>
      </c>
      <c r="O15" s="14" t="s">
        <v>76</v>
      </c>
      <c r="P15" s="14" t="s">
        <v>80</v>
      </c>
      <c r="Q15" s="14" t="s">
        <v>288</v>
      </c>
      <c r="R15" s="14" t="s">
        <v>230</v>
      </c>
      <c r="S15" s="14" t="s">
        <v>101</v>
      </c>
      <c r="T15" s="14" t="s">
        <v>79</v>
      </c>
      <c r="U15" s="14" t="s">
        <v>79</v>
      </c>
      <c r="V15" s="14">
        <v>89398.28</v>
      </c>
      <c r="W15" s="14">
        <v>3</v>
      </c>
      <c r="X15" s="24" t="s">
        <v>76</v>
      </c>
      <c r="Y15" s="24" t="s">
        <v>76</v>
      </c>
      <c r="Z15" s="15">
        <v>5287992</v>
      </c>
      <c r="AA15" s="14"/>
      <c r="AB15" s="4"/>
      <c r="AD15" s="1"/>
      <c r="AE15" s="1"/>
      <c r="AF15">
        <f>COUNTIF(Лист2!A:A,Лист1!R15)</f>
        <v>0</v>
      </c>
      <c r="AG15" s="11" t="s">
        <v>75</v>
      </c>
      <c r="AH15" s="8">
        <f t="shared" si="0"/>
        <v>8</v>
      </c>
      <c r="AI15" s="6">
        <f t="shared" si="1"/>
        <v>0</v>
      </c>
      <c r="AJ15" s="4"/>
      <c r="AK15" s="6">
        <v>8</v>
      </c>
      <c r="AL15" s="7">
        <v>0</v>
      </c>
    </row>
    <row r="16" spans="1:38" ht="70.5">
      <c r="A16" s="10">
        <v>15</v>
      </c>
      <c r="B16" s="14" t="s">
        <v>289</v>
      </c>
      <c r="C16" s="101">
        <v>312313919626</v>
      </c>
      <c r="D16" s="14" t="s">
        <v>76</v>
      </c>
      <c r="E16" s="14" t="s">
        <v>290</v>
      </c>
      <c r="F16" s="14" t="s">
        <v>77</v>
      </c>
      <c r="G16" s="16">
        <v>45351</v>
      </c>
      <c r="H16" s="17">
        <v>82404</v>
      </c>
      <c r="I16" s="16" t="s">
        <v>291</v>
      </c>
      <c r="J16" s="14" t="s">
        <v>292</v>
      </c>
      <c r="K16" s="14" t="s">
        <v>293</v>
      </c>
      <c r="L16" s="14" t="s">
        <v>76</v>
      </c>
      <c r="M16" s="14" t="s">
        <v>76</v>
      </c>
      <c r="N16" s="16">
        <v>45400</v>
      </c>
      <c r="O16" s="14" t="s">
        <v>76</v>
      </c>
      <c r="P16" s="14" t="s">
        <v>80</v>
      </c>
      <c r="Q16" s="14">
        <v>79155212238</v>
      </c>
      <c r="R16" s="14" t="s">
        <v>230</v>
      </c>
      <c r="S16" s="14" t="s">
        <v>81</v>
      </c>
      <c r="T16" s="14" t="s">
        <v>79</v>
      </c>
      <c r="U16" s="14" t="s">
        <v>79</v>
      </c>
      <c r="V16" s="14">
        <v>48472.92</v>
      </c>
      <c r="W16" s="14">
        <v>2</v>
      </c>
      <c r="X16" s="24" t="s">
        <v>76</v>
      </c>
      <c r="Y16" s="24" t="s">
        <v>76</v>
      </c>
      <c r="Z16" s="15">
        <v>5284094</v>
      </c>
      <c r="AA16" s="14"/>
      <c r="AB16" s="4"/>
      <c r="AD16" s="1"/>
      <c r="AE16" s="1"/>
      <c r="AF16">
        <f>COUNTIF(Лист2!A:A,Лист1!R16)</f>
        <v>0</v>
      </c>
      <c r="AG16" s="5" t="s">
        <v>66</v>
      </c>
      <c r="AH16" s="8">
        <f t="shared" si="0"/>
        <v>0</v>
      </c>
      <c r="AI16" s="6">
        <f t="shared" si="1"/>
        <v>0</v>
      </c>
      <c r="AJ16" s="4"/>
      <c r="AK16" s="6">
        <v>0</v>
      </c>
      <c r="AL16" s="7">
        <v>0</v>
      </c>
    </row>
    <row r="17" spans="1:38" ht="70.5">
      <c r="A17" s="10">
        <v>16</v>
      </c>
      <c r="B17" s="14" t="s">
        <v>294</v>
      </c>
      <c r="C17" s="101">
        <v>3124010600</v>
      </c>
      <c r="D17" s="14">
        <v>312301001</v>
      </c>
      <c r="E17" s="14" t="s">
        <v>295</v>
      </c>
      <c r="F17" s="14" t="s">
        <v>77</v>
      </c>
      <c r="G17" s="16">
        <v>45016</v>
      </c>
      <c r="H17" s="17">
        <v>6033867.6600000001</v>
      </c>
      <c r="I17" s="16" t="s">
        <v>296</v>
      </c>
      <c r="J17" s="14" t="s">
        <v>297</v>
      </c>
      <c r="K17" s="14" t="s">
        <v>165</v>
      </c>
      <c r="L17" s="14" t="s">
        <v>76</v>
      </c>
      <c r="M17" s="14" t="s">
        <v>76</v>
      </c>
      <c r="N17" s="16">
        <v>45400</v>
      </c>
      <c r="O17" s="14" t="s">
        <v>76</v>
      </c>
      <c r="P17" s="14" t="s">
        <v>80</v>
      </c>
      <c r="Q17" s="14">
        <v>89045343346</v>
      </c>
      <c r="R17" s="14" t="s">
        <v>230</v>
      </c>
      <c r="S17" s="14" t="s">
        <v>101</v>
      </c>
      <c r="T17" s="14" t="s">
        <v>79</v>
      </c>
      <c r="U17" s="14" t="s">
        <v>79</v>
      </c>
      <c r="V17" s="14">
        <v>1223111.6399999999</v>
      </c>
      <c r="W17" s="14">
        <v>9</v>
      </c>
      <c r="X17" s="24" t="s">
        <v>76</v>
      </c>
      <c r="Y17" s="24" t="s">
        <v>76</v>
      </c>
      <c r="Z17" s="15">
        <v>5286434</v>
      </c>
      <c r="AA17" s="14"/>
      <c r="AB17" s="4"/>
      <c r="AD17" s="1"/>
      <c r="AE17" s="1"/>
      <c r="AF17">
        <f>COUNTIF(Лист2!A:A,Лист1!R17)</f>
        <v>0</v>
      </c>
      <c r="AG17" s="11" t="s">
        <v>67</v>
      </c>
      <c r="AH17" s="8">
        <f t="shared" si="0"/>
        <v>0</v>
      </c>
      <c r="AI17" s="6">
        <f t="shared" si="1"/>
        <v>0</v>
      </c>
      <c r="AJ17" s="4"/>
      <c r="AK17" s="6">
        <v>0</v>
      </c>
      <c r="AL17" s="7">
        <v>0</v>
      </c>
    </row>
    <row r="18" spans="1:38" ht="52.9">
      <c r="A18" s="10">
        <v>17</v>
      </c>
      <c r="B18" s="14" t="s">
        <v>298</v>
      </c>
      <c r="C18" s="101">
        <v>312318027186</v>
      </c>
      <c r="D18" s="14" t="s">
        <v>76</v>
      </c>
      <c r="E18" s="14" t="s">
        <v>299</v>
      </c>
      <c r="F18" s="14" t="s">
        <v>77</v>
      </c>
      <c r="G18" s="16">
        <v>45322</v>
      </c>
      <c r="H18" s="17">
        <v>250451.6</v>
      </c>
      <c r="I18" s="16" t="s">
        <v>300</v>
      </c>
      <c r="J18" s="14" t="s">
        <v>95</v>
      </c>
      <c r="K18" s="14" t="s">
        <v>301</v>
      </c>
      <c r="L18" s="14" t="s">
        <v>76</v>
      </c>
      <c r="M18" s="14" t="s">
        <v>76</v>
      </c>
      <c r="N18" s="16">
        <v>45400</v>
      </c>
      <c r="O18" s="14" t="s">
        <v>76</v>
      </c>
      <c r="P18" s="14" t="s">
        <v>80</v>
      </c>
      <c r="Q18" s="14">
        <v>79107371369</v>
      </c>
      <c r="R18" s="14" t="s">
        <v>230</v>
      </c>
      <c r="S18" s="14" t="s">
        <v>81</v>
      </c>
      <c r="T18" s="14" t="s">
        <v>79</v>
      </c>
      <c r="U18" s="14" t="s">
        <v>79</v>
      </c>
      <c r="V18" s="14">
        <v>147923.46</v>
      </c>
      <c r="W18" s="14">
        <v>2</v>
      </c>
      <c r="X18" s="24" t="s">
        <v>76</v>
      </c>
      <c r="Y18" s="24" t="s">
        <v>76</v>
      </c>
      <c r="Z18" s="15">
        <v>5286696</v>
      </c>
      <c r="AA18" s="14"/>
      <c r="AB18" s="4"/>
      <c r="AD18" s="1"/>
      <c r="AE18" s="1"/>
      <c r="AF18">
        <f>COUNTIF(Лист2!A:A,Лист1!R18)</f>
        <v>0</v>
      </c>
      <c r="AG18" s="11" t="s">
        <v>163</v>
      </c>
      <c r="AH18" s="8">
        <f t="shared" si="0"/>
        <v>1</v>
      </c>
      <c r="AI18" s="6">
        <f t="shared" si="1"/>
        <v>0</v>
      </c>
      <c r="AJ18" s="4"/>
      <c r="AK18" s="6">
        <v>1</v>
      </c>
      <c r="AL18" s="7">
        <v>0</v>
      </c>
    </row>
    <row r="19" spans="1:38" ht="52.9">
      <c r="A19" s="10">
        <v>18</v>
      </c>
      <c r="B19" s="14" t="s">
        <v>302</v>
      </c>
      <c r="C19" s="101">
        <v>3123468080</v>
      </c>
      <c r="D19" s="14">
        <v>312301001</v>
      </c>
      <c r="E19" s="14" t="s">
        <v>303</v>
      </c>
      <c r="F19" s="14" t="s">
        <v>77</v>
      </c>
      <c r="G19" s="16">
        <v>45322</v>
      </c>
      <c r="H19" s="17">
        <v>30278.19</v>
      </c>
      <c r="I19" s="16" t="s">
        <v>304</v>
      </c>
      <c r="J19" s="14" t="s">
        <v>305</v>
      </c>
      <c r="K19" s="14" t="s">
        <v>306</v>
      </c>
      <c r="L19" s="14" t="s">
        <v>76</v>
      </c>
      <c r="M19" s="14" t="s">
        <v>76</v>
      </c>
      <c r="N19" s="16">
        <v>45400</v>
      </c>
      <c r="O19" s="14" t="s">
        <v>76</v>
      </c>
      <c r="P19" s="14" t="s">
        <v>80</v>
      </c>
      <c r="Q19" s="14">
        <v>89107367686</v>
      </c>
      <c r="R19" s="14" t="s">
        <v>230</v>
      </c>
      <c r="S19" s="14" t="s">
        <v>81</v>
      </c>
      <c r="T19" s="14" t="s">
        <v>79</v>
      </c>
      <c r="U19" s="14" t="s">
        <v>79</v>
      </c>
      <c r="V19" s="14">
        <v>16067.09</v>
      </c>
      <c r="W19" s="14">
        <v>2</v>
      </c>
      <c r="X19" s="24" t="s">
        <v>76</v>
      </c>
      <c r="Y19" s="24" t="s">
        <v>76</v>
      </c>
      <c r="Z19" s="24">
        <v>5287529</v>
      </c>
      <c r="AA19" s="24"/>
      <c r="AB19" s="4"/>
      <c r="AD19" s="1"/>
      <c r="AE19" s="1"/>
      <c r="AF19">
        <f>COUNTIF(Лист2!A:A,Лист1!R19)</f>
        <v>0</v>
      </c>
      <c r="AG19" s="11" t="s">
        <v>57</v>
      </c>
      <c r="AH19" s="8">
        <f t="shared" si="0"/>
        <v>8</v>
      </c>
      <c r="AI19" s="6">
        <f t="shared" si="1"/>
        <v>0</v>
      </c>
      <c r="AJ19" s="4"/>
      <c r="AK19" s="6">
        <v>8</v>
      </c>
      <c r="AL19" s="7">
        <v>0</v>
      </c>
    </row>
    <row r="20" spans="1:38" ht="52.9">
      <c r="A20" s="10">
        <v>19</v>
      </c>
      <c r="B20" s="14" t="s">
        <v>307</v>
      </c>
      <c r="C20" s="101">
        <v>3123479710</v>
      </c>
      <c r="D20" s="14">
        <v>312301001</v>
      </c>
      <c r="E20" s="14" t="s">
        <v>308</v>
      </c>
      <c r="F20" s="14" t="s">
        <v>77</v>
      </c>
      <c r="G20" s="16">
        <v>44957</v>
      </c>
      <c r="H20" s="17">
        <v>33101.839999999997</v>
      </c>
      <c r="I20" s="16" t="s">
        <v>309</v>
      </c>
      <c r="J20" s="14" t="s">
        <v>310</v>
      </c>
      <c r="K20" s="14" t="s">
        <v>311</v>
      </c>
      <c r="L20" s="14" t="s">
        <v>76</v>
      </c>
      <c r="M20" s="14" t="s">
        <v>76</v>
      </c>
      <c r="N20" s="16">
        <v>45400</v>
      </c>
      <c r="O20" s="14" t="s">
        <v>76</v>
      </c>
      <c r="P20" s="14" t="s">
        <v>80</v>
      </c>
      <c r="Q20" s="14">
        <v>79192222297</v>
      </c>
      <c r="R20" s="14" t="s">
        <v>72</v>
      </c>
      <c r="S20" s="14" t="s">
        <v>101</v>
      </c>
      <c r="T20" s="14" t="s">
        <v>79</v>
      </c>
      <c r="U20" s="14" t="s">
        <v>79</v>
      </c>
      <c r="V20" s="14">
        <v>11478.91</v>
      </c>
      <c r="W20" s="14">
        <v>3</v>
      </c>
      <c r="X20" s="24" t="s">
        <v>76</v>
      </c>
      <c r="Y20" s="14" t="s">
        <v>76</v>
      </c>
      <c r="Z20" s="14">
        <v>3210731</v>
      </c>
      <c r="AA20" s="14"/>
      <c r="AB20" s="4"/>
      <c r="AD20" s="1"/>
      <c r="AE20" s="1"/>
      <c r="AF20">
        <f>COUNTIF(Лист2!A:A,Лист1!R20)</f>
        <v>0</v>
      </c>
      <c r="AG20" s="5" t="s">
        <v>68</v>
      </c>
      <c r="AH20" s="8">
        <f t="shared" si="0"/>
        <v>0</v>
      </c>
      <c r="AI20" s="6">
        <f t="shared" si="1"/>
        <v>0</v>
      </c>
      <c r="AJ20" s="4"/>
      <c r="AK20" s="6">
        <v>0</v>
      </c>
      <c r="AL20" s="7">
        <v>0</v>
      </c>
    </row>
    <row r="21" spans="1:38" ht="35.25">
      <c r="A21" s="10">
        <v>20</v>
      </c>
      <c r="B21" s="14" t="s">
        <v>312</v>
      </c>
      <c r="C21" s="101">
        <v>3102013082</v>
      </c>
      <c r="D21" s="14">
        <v>310201001</v>
      </c>
      <c r="E21" s="14" t="s">
        <v>313</v>
      </c>
      <c r="F21" s="14" t="s">
        <v>77</v>
      </c>
      <c r="G21" s="16">
        <v>45351</v>
      </c>
      <c r="H21" s="17">
        <v>68188.72</v>
      </c>
      <c r="I21" s="16" t="s">
        <v>314</v>
      </c>
      <c r="J21" s="14" t="s">
        <v>315</v>
      </c>
      <c r="K21" s="14" t="s">
        <v>313</v>
      </c>
      <c r="L21" s="14" t="s">
        <v>76</v>
      </c>
      <c r="M21" s="14" t="s">
        <v>76</v>
      </c>
      <c r="N21" s="16">
        <v>45400</v>
      </c>
      <c r="O21" s="14" t="s">
        <v>76</v>
      </c>
      <c r="P21" s="14" t="s">
        <v>80</v>
      </c>
      <c r="Q21" s="14" t="s">
        <v>316</v>
      </c>
      <c r="R21" s="14" t="s">
        <v>72</v>
      </c>
      <c r="S21" s="14" t="s">
        <v>101</v>
      </c>
      <c r="T21" s="14" t="s">
        <v>79</v>
      </c>
      <c r="U21" s="14" t="s">
        <v>79</v>
      </c>
      <c r="V21" s="14">
        <v>40111.4</v>
      </c>
      <c r="W21" s="14">
        <v>2</v>
      </c>
      <c r="X21" s="24" t="s">
        <v>76</v>
      </c>
      <c r="Y21" s="14" t="s">
        <v>76</v>
      </c>
      <c r="Z21" s="14">
        <v>3212110</v>
      </c>
      <c r="AA21" s="14"/>
      <c r="AB21" s="4"/>
      <c r="AD21" s="1"/>
      <c r="AE21" s="1"/>
      <c r="AF21">
        <f>COUNTIF(Лист2!A:A,Лист1!R21)</f>
        <v>0</v>
      </c>
      <c r="AG21" s="11" t="s">
        <v>50</v>
      </c>
      <c r="AH21" s="8">
        <f t="shared" si="0"/>
        <v>20</v>
      </c>
      <c r="AI21" s="6">
        <f t="shared" si="1"/>
        <v>0</v>
      </c>
      <c r="AJ21" s="13"/>
      <c r="AK21" s="12">
        <v>20</v>
      </c>
      <c r="AL21" s="12">
        <v>0</v>
      </c>
    </row>
    <row r="22" spans="1:38" ht="52.9">
      <c r="A22" s="10">
        <v>21</v>
      </c>
      <c r="B22" s="14" t="s">
        <v>317</v>
      </c>
      <c r="C22" s="101">
        <v>312301144445</v>
      </c>
      <c r="D22" s="14" t="s">
        <v>76</v>
      </c>
      <c r="E22" s="14" t="s">
        <v>318</v>
      </c>
      <c r="F22" s="14" t="s">
        <v>77</v>
      </c>
      <c r="G22" s="16">
        <v>45351</v>
      </c>
      <c r="H22" s="17">
        <v>32000.63</v>
      </c>
      <c r="I22" s="16" t="s">
        <v>319</v>
      </c>
      <c r="J22" s="14" t="s">
        <v>320</v>
      </c>
      <c r="K22" s="14" t="s">
        <v>321</v>
      </c>
      <c r="L22" s="14" t="s">
        <v>76</v>
      </c>
      <c r="M22" s="14" t="s">
        <v>76</v>
      </c>
      <c r="N22" s="16">
        <v>45400</v>
      </c>
      <c r="O22" s="14" t="s">
        <v>76</v>
      </c>
      <c r="P22" s="14" t="s">
        <v>80</v>
      </c>
      <c r="Q22" s="14">
        <v>89045333807</v>
      </c>
      <c r="R22" s="14" t="s">
        <v>72</v>
      </c>
      <c r="S22" s="14" t="s">
        <v>101</v>
      </c>
      <c r="T22" s="14" t="s">
        <v>79</v>
      </c>
      <c r="U22" s="14" t="s">
        <v>79</v>
      </c>
      <c r="V22" s="14">
        <v>35480.86</v>
      </c>
      <c r="W22" s="14">
        <v>2</v>
      </c>
      <c r="X22" s="24" t="s">
        <v>76</v>
      </c>
      <c r="Y22" s="14" t="s">
        <v>76</v>
      </c>
      <c r="Z22" s="14">
        <v>3211595</v>
      </c>
      <c r="AA22" s="14"/>
      <c r="AB22" s="4"/>
      <c r="AD22" s="1"/>
      <c r="AE22" s="1"/>
      <c r="AF22">
        <f>COUNTIF(Лист2!A:A,Лист1!R22)</f>
        <v>0</v>
      </c>
      <c r="AG22" s="11" t="s">
        <v>69</v>
      </c>
      <c r="AH22" s="8">
        <f t="shared" si="0"/>
        <v>0</v>
      </c>
      <c r="AI22" s="12">
        <f>SUM(AI2:AI21)</f>
        <v>0</v>
      </c>
      <c r="AJ22" s="13"/>
      <c r="AK22" s="98">
        <v>0</v>
      </c>
      <c r="AL22" s="12">
        <v>0</v>
      </c>
    </row>
    <row r="23" spans="1:38" ht="52.9">
      <c r="A23" s="10">
        <v>22</v>
      </c>
      <c r="B23" s="14" t="s">
        <v>322</v>
      </c>
      <c r="C23" s="101">
        <v>312332475302</v>
      </c>
      <c r="D23" s="14" t="s">
        <v>76</v>
      </c>
      <c r="E23" s="14" t="s">
        <v>323</v>
      </c>
      <c r="F23" s="14" t="s">
        <v>77</v>
      </c>
      <c r="G23" s="16">
        <v>45351</v>
      </c>
      <c r="H23" s="17">
        <v>14858.02</v>
      </c>
      <c r="I23" s="16" t="s">
        <v>324</v>
      </c>
      <c r="J23" s="14" t="s">
        <v>325</v>
      </c>
      <c r="K23" s="14" t="s">
        <v>326</v>
      </c>
      <c r="L23" s="14" t="s">
        <v>76</v>
      </c>
      <c r="M23" s="14" t="s">
        <v>76</v>
      </c>
      <c r="N23" s="16">
        <v>45400</v>
      </c>
      <c r="O23" s="14" t="s">
        <v>76</v>
      </c>
      <c r="P23" s="14" t="s">
        <v>80</v>
      </c>
      <c r="Q23" s="14">
        <v>89192842514</v>
      </c>
      <c r="R23" s="14" t="s">
        <v>72</v>
      </c>
      <c r="S23" s="14" t="s">
        <v>101</v>
      </c>
      <c r="T23" s="14" t="s">
        <v>79</v>
      </c>
      <c r="U23" s="14" t="s">
        <v>79</v>
      </c>
      <c r="V23" s="14">
        <v>11522.1</v>
      </c>
      <c r="W23" s="14">
        <v>2</v>
      </c>
      <c r="X23" s="24" t="s">
        <v>76</v>
      </c>
      <c r="Y23" s="18" t="s">
        <v>76</v>
      </c>
      <c r="Z23" s="18">
        <v>3211724</v>
      </c>
      <c r="AA23" s="18"/>
      <c r="AB23" s="4"/>
      <c r="AD23" s="1"/>
      <c r="AE23" s="1"/>
      <c r="AF23">
        <f>COUNTIF(Лист2!A:A,Лист1!R23)</f>
        <v>0</v>
      </c>
      <c r="AG23" s="5" t="s">
        <v>51</v>
      </c>
      <c r="AH23" s="8">
        <f t="shared" ref="AH23" si="2">COUNTIFS(S:S,"&lt;&gt;*БСК*",R:R,AG23)</f>
        <v>56</v>
      </c>
      <c r="AI23" s="12">
        <f>SUM(AI3:AI22)</f>
        <v>0</v>
      </c>
      <c r="AJ23" s="4"/>
      <c r="AK23" s="12">
        <v>56</v>
      </c>
      <c r="AL23" s="12">
        <v>0</v>
      </c>
    </row>
    <row r="24" spans="1:38" ht="70.5">
      <c r="A24" s="10">
        <v>23</v>
      </c>
      <c r="B24" s="27" t="s">
        <v>327</v>
      </c>
      <c r="C24" s="102">
        <v>312307343503</v>
      </c>
      <c r="D24" s="27" t="s">
        <v>76</v>
      </c>
      <c r="E24" s="14" t="s">
        <v>328</v>
      </c>
      <c r="F24" s="27" t="s">
        <v>77</v>
      </c>
      <c r="G24" s="28">
        <v>45351</v>
      </c>
      <c r="H24" s="96">
        <v>17179.490000000002</v>
      </c>
      <c r="I24" s="16" t="s">
        <v>329</v>
      </c>
      <c r="J24" s="14" t="s">
        <v>86</v>
      </c>
      <c r="K24" s="14" t="s">
        <v>330</v>
      </c>
      <c r="L24" s="27" t="s">
        <v>76</v>
      </c>
      <c r="M24" s="27" t="s">
        <v>76</v>
      </c>
      <c r="N24" s="28">
        <v>45400</v>
      </c>
      <c r="O24" s="27" t="s">
        <v>76</v>
      </c>
      <c r="P24" s="27" t="s">
        <v>80</v>
      </c>
      <c r="Q24" s="27" t="s">
        <v>331</v>
      </c>
      <c r="R24" s="27" t="s">
        <v>72</v>
      </c>
      <c r="S24" s="27" t="s">
        <v>101</v>
      </c>
      <c r="T24" s="27" t="s">
        <v>79</v>
      </c>
      <c r="U24" s="27" t="s">
        <v>79</v>
      </c>
      <c r="V24" s="27">
        <v>10105.58</v>
      </c>
      <c r="W24" s="27">
        <v>2</v>
      </c>
      <c r="X24" s="29" t="s">
        <v>76</v>
      </c>
      <c r="Y24" s="14" t="s">
        <v>76</v>
      </c>
      <c r="Z24" s="14">
        <v>3211845</v>
      </c>
      <c r="AA24" s="14"/>
      <c r="AB24" s="4"/>
      <c r="AD24" s="1"/>
      <c r="AE24" s="1"/>
      <c r="AF24">
        <f>COUNTIF(Лист2!A:A,Лист1!R24)</f>
        <v>0</v>
      </c>
      <c r="AG24" s="11" t="s">
        <v>164</v>
      </c>
      <c r="AH24" s="99">
        <f>SUM(AH2:AH23)</f>
        <v>165</v>
      </c>
      <c r="AI24" s="99">
        <f>SUM(AI2:AI23)</f>
        <v>0</v>
      </c>
      <c r="AJ24" s="4"/>
      <c r="AK24" s="99">
        <f>SUM(AK2:AK23)</f>
        <v>165</v>
      </c>
      <c r="AL24" s="99">
        <f>SUM(AL2:AL23)</f>
        <v>0</v>
      </c>
    </row>
    <row r="25" spans="1:38" ht="23.25">
      <c r="A25" s="10">
        <v>24</v>
      </c>
      <c r="B25" s="27" t="s">
        <v>332</v>
      </c>
      <c r="C25" s="95">
        <v>3102205997</v>
      </c>
      <c r="D25" s="95">
        <v>310201001</v>
      </c>
      <c r="E25" s="27" t="s">
        <v>333</v>
      </c>
      <c r="F25" s="27" t="s">
        <v>77</v>
      </c>
      <c r="G25" s="28">
        <v>45351</v>
      </c>
      <c r="H25" s="27">
        <v>13131.45</v>
      </c>
      <c r="I25" s="28" t="s">
        <v>334</v>
      </c>
      <c r="J25" s="27" t="s">
        <v>335</v>
      </c>
      <c r="K25" s="27" t="s">
        <v>336</v>
      </c>
      <c r="L25" s="27" t="s">
        <v>76</v>
      </c>
      <c r="M25" s="27" t="s">
        <v>76</v>
      </c>
      <c r="N25" s="28">
        <v>45400</v>
      </c>
      <c r="O25" s="27" t="s">
        <v>76</v>
      </c>
      <c r="P25" s="27" t="s">
        <v>91</v>
      </c>
      <c r="Q25" s="27" t="s">
        <v>337</v>
      </c>
      <c r="R25" s="27" t="s">
        <v>72</v>
      </c>
      <c r="S25" s="27" t="s">
        <v>101</v>
      </c>
      <c r="T25" s="27" t="s">
        <v>79</v>
      </c>
      <c r="U25" s="27" t="s">
        <v>79</v>
      </c>
      <c r="V25" s="27">
        <v>8207.0499999999993</v>
      </c>
      <c r="W25" s="27">
        <v>2</v>
      </c>
      <c r="X25" s="29" t="s">
        <v>76</v>
      </c>
      <c r="Y25" s="14" t="s">
        <v>76</v>
      </c>
      <c r="Z25" s="14">
        <v>3211989</v>
      </c>
      <c r="AA25" s="14"/>
      <c r="AB25" s="4"/>
      <c r="AD25" s="1"/>
      <c r="AE25" s="1"/>
      <c r="AF25">
        <f>COUNTIF(Лист2!A:A,Лист1!R25)</f>
        <v>0</v>
      </c>
      <c r="AG25" s="5"/>
      <c r="AH25" s="8"/>
      <c r="AI25" s="6"/>
      <c r="AJ25" s="4"/>
      <c r="AK25" s="6"/>
      <c r="AL25" s="7"/>
    </row>
    <row r="26" spans="1:38" ht="23.25">
      <c r="A26" s="10">
        <v>25</v>
      </c>
      <c r="B26" s="27" t="s">
        <v>338</v>
      </c>
      <c r="C26" s="95">
        <v>310259111721</v>
      </c>
      <c r="D26" s="95" t="s">
        <v>76</v>
      </c>
      <c r="E26" s="27" t="s">
        <v>339</v>
      </c>
      <c r="F26" s="27" t="s">
        <v>77</v>
      </c>
      <c r="G26" s="28">
        <v>45351</v>
      </c>
      <c r="H26" s="27">
        <v>23353.96</v>
      </c>
      <c r="I26" s="28" t="s">
        <v>340</v>
      </c>
      <c r="J26" s="27" t="s">
        <v>341</v>
      </c>
      <c r="K26" s="27" t="s">
        <v>342</v>
      </c>
      <c r="L26" s="27" t="s">
        <v>76</v>
      </c>
      <c r="M26" s="27" t="s">
        <v>76</v>
      </c>
      <c r="N26" s="28">
        <v>45400</v>
      </c>
      <c r="O26" s="27" t="s">
        <v>76</v>
      </c>
      <c r="P26" s="27" t="s">
        <v>91</v>
      </c>
      <c r="Q26" s="27" t="s">
        <v>343</v>
      </c>
      <c r="R26" s="27" t="s">
        <v>72</v>
      </c>
      <c r="S26" s="27" t="s">
        <v>101</v>
      </c>
      <c r="T26" s="27" t="s">
        <v>79</v>
      </c>
      <c r="U26" s="27" t="s">
        <v>79</v>
      </c>
      <c r="V26" s="27">
        <v>13768.8</v>
      </c>
      <c r="W26" s="27">
        <v>2</v>
      </c>
      <c r="X26" s="29" t="s">
        <v>76</v>
      </c>
      <c r="Y26" s="14" t="s">
        <v>76</v>
      </c>
      <c r="Z26" s="14">
        <v>3212694</v>
      </c>
      <c r="AA26" s="14"/>
      <c r="AB26" s="4"/>
      <c r="AD26" s="1"/>
      <c r="AE26" s="1"/>
      <c r="AF26">
        <f>COUNTIF(Лист2!A:A,Лист1!R26)</f>
        <v>0</v>
      </c>
      <c r="AG26" s="5"/>
      <c r="AH26" s="8"/>
      <c r="AI26" s="6"/>
      <c r="AJ26" s="4"/>
      <c r="AK26" s="6"/>
      <c r="AL26" s="7"/>
    </row>
    <row r="27" spans="1:38" ht="23.25">
      <c r="A27" s="10">
        <v>26</v>
      </c>
      <c r="B27" s="27" t="s">
        <v>344</v>
      </c>
      <c r="C27" s="95">
        <v>310802967460</v>
      </c>
      <c r="D27" s="95" t="s">
        <v>76</v>
      </c>
      <c r="E27" s="27" t="s">
        <v>345</v>
      </c>
      <c r="F27" s="27" t="s">
        <v>77</v>
      </c>
      <c r="G27" s="28">
        <v>45351</v>
      </c>
      <c r="H27" s="27">
        <v>31062.13</v>
      </c>
      <c r="I27" s="28" t="s">
        <v>346</v>
      </c>
      <c r="J27" s="27" t="s">
        <v>173</v>
      </c>
      <c r="K27" s="27" t="s">
        <v>347</v>
      </c>
      <c r="L27" s="27" t="s">
        <v>76</v>
      </c>
      <c r="M27" s="27" t="s">
        <v>76</v>
      </c>
      <c r="N27" s="28">
        <v>45400</v>
      </c>
      <c r="O27" s="27" t="s">
        <v>76</v>
      </c>
      <c r="P27" s="27" t="s">
        <v>91</v>
      </c>
      <c r="Q27" s="27" t="s">
        <v>348</v>
      </c>
      <c r="R27" s="27" t="s">
        <v>72</v>
      </c>
      <c r="S27" s="27" t="s">
        <v>101</v>
      </c>
      <c r="T27" s="27" t="s">
        <v>79</v>
      </c>
      <c r="U27" s="27" t="s">
        <v>79</v>
      </c>
      <c r="V27" s="27">
        <v>18293.7</v>
      </c>
      <c r="W27" s="27">
        <v>2</v>
      </c>
      <c r="X27" s="29" t="s">
        <v>76</v>
      </c>
      <c r="Y27" s="14" t="s">
        <v>76</v>
      </c>
      <c r="Z27" s="14">
        <v>3212779</v>
      </c>
      <c r="AA27" s="14"/>
      <c r="AB27" s="4"/>
      <c r="AD27" s="1"/>
      <c r="AE27" s="1"/>
      <c r="AF27">
        <f>COUNTIF(Лист2!A:A,Лист1!R27)</f>
        <v>0</v>
      </c>
      <c r="AG27" s="5"/>
      <c r="AH27" s="8"/>
      <c r="AI27" s="6"/>
      <c r="AJ27" s="4"/>
      <c r="AK27" s="6"/>
      <c r="AL27" s="7"/>
    </row>
    <row r="28" spans="1:38" ht="23.25">
      <c r="A28" s="10">
        <v>27</v>
      </c>
      <c r="B28" s="27" t="s">
        <v>349</v>
      </c>
      <c r="C28" s="95">
        <v>310258963018</v>
      </c>
      <c r="D28" s="95" t="s">
        <v>76</v>
      </c>
      <c r="E28" s="27" t="s">
        <v>350</v>
      </c>
      <c r="F28" s="27" t="s">
        <v>77</v>
      </c>
      <c r="G28" s="28">
        <v>45351</v>
      </c>
      <c r="H28" s="27">
        <v>51020.24</v>
      </c>
      <c r="I28" s="28" t="s">
        <v>351</v>
      </c>
      <c r="J28" s="27" t="s">
        <v>352</v>
      </c>
      <c r="K28" s="27" t="s">
        <v>353</v>
      </c>
      <c r="L28" s="27" t="s">
        <v>76</v>
      </c>
      <c r="M28" s="27" t="s">
        <v>76</v>
      </c>
      <c r="N28" s="28">
        <v>45400</v>
      </c>
      <c r="O28" s="27" t="s">
        <v>76</v>
      </c>
      <c r="P28" s="27" t="s">
        <v>80</v>
      </c>
      <c r="Q28" s="27">
        <v>79045308682</v>
      </c>
      <c r="R28" s="27" t="s">
        <v>72</v>
      </c>
      <c r="S28" s="27" t="s">
        <v>101</v>
      </c>
      <c r="T28" s="27" t="s">
        <v>79</v>
      </c>
      <c r="U28" s="27" t="s">
        <v>79</v>
      </c>
      <c r="V28" s="27">
        <v>51020.24</v>
      </c>
      <c r="W28" s="27">
        <v>2</v>
      </c>
      <c r="X28" s="29" t="s">
        <v>76</v>
      </c>
      <c r="Y28" s="14" t="s">
        <v>76</v>
      </c>
      <c r="Z28" s="14">
        <v>3213276</v>
      </c>
      <c r="AA28" s="14"/>
      <c r="AB28" s="4"/>
      <c r="AD28" s="1"/>
      <c r="AE28" s="1"/>
      <c r="AF28">
        <f>COUNTIF(Лист2!A:A,Лист1!R28)</f>
        <v>0</v>
      </c>
      <c r="AG28" s="5"/>
      <c r="AH28" s="8"/>
      <c r="AI28" s="6"/>
      <c r="AJ28" s="4"/>
      <c r="AK28" s="6"/>
      <c r="AL28" s="7"/>
    </row>
    <row r="29" spans="1:38" ht="23.25">
      <c r="A29" s="10">
        <v>28</v>
      </c>
      <c r="B29" s="27" t="s">
        <v>354</v>
      </c>
      <c r="C29" s="95">
        <v>310261062990</v>
      </c>
      <c r="D29" s="95" t="s">
        <v>76</v>
      </c>
      <c r="E29" s="27" t="s">
        <v>355</v>
      </c>
      <c r="F29" s="27" t="s">
        <v>77</v>
      </c>
      <c r="G29" s="28">
        <v>45351</v>
      </c>
      <c r="H29" s="27">
        <v>26658.33</v>
      </c>
      <c r="I29" s="28" t="s">
        <v>356</v>
      </c>
      <c r="J29" s="27" t="s">
        <v>95</v>
      </c>
      <c r="K29" s="27" t="s">
        <v>357</v>
      </c>
      <c r="L29" s="27" t="s">
        <v>76</v>
      </c>
      <c r="M29" s="27" t="s">
        <v>76</v>
      </c>
      <c r="N29" s="28">
        <v>45400</v>
      </c>
      <c r="O29" s="27" t="s">
        <v>76</v>
      </c>
      <c r="P29" s="27" t="s">
        <v>80</v>
      </c>
      <c r="Q29" s="27">
        <v>89192837107</v>
      </c>
      <c r="R29" s="27" t="s">
        <v>72</v>
      </c>
      <c r="S29" s="27" t="s">
        <v>81</v>
      </c>
      <c r="T29" s="27" t="s">
        <v>79</v>
      </c>
      <c r="U29" s="27" t="s">
        <v>79</v>
      </c>
      <c r="V29" s="27">
        <v>22577.77</v>
      </c>
      <c r="W29" s="27">
        <v>2</v>
      </c>
      <c r="X29" s="29" t="s">
        <v>76</v>
      </c>
      <c r="Y29" s="14" t="s">
        <v>76</v>
      </c>
      <c r="Z29" s="14">
        <v>3213329</v>
      </c>
      <c r="AA29" s="14"/>
      <c r="AB29" s="4"/>
      <c r="AD29" s="1"/>
      <c r="AE29" s="1"/>
      <c r="AF29">
        <f>COUNTIF(Лист2!A:A,Лист1!R29)</f>
        <v>0</v>
      </c>
      <c r="AG29" s="5"/>
      <c r="AH29" s="8"/>
      <c r="AI29" s="6"/>
      <c r="AJ29" s="4"/>
      <c r="AK29" s="6"/>
      <c r="AL29" s="7"/>
    </row>
    <row r="30" spans="1:38" ht="35.25">
      <c r="A30" s="10">
        <v>29</v>
      </c>
      <c r="B30" s="18" t="s">
        <v>358</v>
      </c>
      <c r="C30" s="22">
        <v>311702737296</v>
      </c>
      <c r="D30" s="14" t="s">
        <v>76</v>
      </c>
      <c r="E30" s="14" t="s">
        <v>359</v>
      </c>
      <c r="F30" s="14" t="s">
        <v>77</v>
      </c>
      <c r="G30" s="16">
        <v>45351</v>
      </c>
      <c r="H30" s="17">
        <v>15652.82</v>
      </c>
      <c r="I30" s="30" t="s">
        <v>360</v>
      </c>
      <c r="J30" s="14" t="s">
        <v>361</v>
      </c>
      <c r="K30" s="14" t="s">
        <v>362</v>
      </c>
      <c r="L30" s="14" t="s">
        <v>76</v>
      </c>
      <c r="M30" s="14" t="s">
        <v>76</v>
      </c>
      <c r="N30" s="16">
        <v>45400</v>
      </c>
      <c r="O30" s="14" t="s">
        <v>76</v>
      </c>
      <c r="P30" s="14" t="s">
        <v>80</v>
      </c>
      <c r="Q30" s="14">
        <v>89623070228</v>
      </c>
      <c r="R30" s="14" t="s">
        <v>72</v>
      </c>
      <c r="S30" s="14" t="s">
        <v>101</v>
      </c>
      <c r="T30" s="14" t="s">
        <v>79</v>
      </c>
      <c r="U30" s="14" t="s">
        <v>79</v>
      </c>
      <c r="V30" s="14">
        <v>8913.65</v>
      </c>
      <c r="W30" s="14">
        <v>3</v>
      </c>
      <c r="X30" s="14" t="s">
        <v>76</v>
      </c>
      <c r="Y30" s="14" t="s">
        <v>76</v>
      </c>
      <c r="Z30" s="14">
        <v>3210369</v>
      </c>
      <c r="AA30" s="14"/>
      <c r="AB30" s="4"/>
      <c r="AD30" s="1"/>
      <c r="AE30" s="1"/>
      <c r="AF30">
        <f>COUNTIF(Лист2!A:A,Лист1!R30)</f>
        <v>0</v>
      </c>
      <c r="AG30" s="5"/>
      <c r="AH30" s="8"/>
      <c r="AI30" s="6"/>
      <c r="AJ30" s="4"/>
      <c r="AK30" s="6"/>
      <c r="AL30" s="7"/>
    </row>
    <row r="31" spans="1:38" ht="35.25">
      <c r="A31" s="10">
        <v>30</v>
      </c>
      <c r="B31" s="18" t="s">
        <v>363</v>
      </c>
      <c r="C31" s="22">
        <v>312328150291</v>
      </c>
      <c r="D31" s="14" t="s">
        <v>76</v>
      </c>
      <c r="E31" s="14" t="s">
        <v>364</v>
      </c>
      <c r="F31" s="14" t="s">
        <v>77</v>
      </c>
      <c r="G31" s="16">
        <v>45351</v>
      </c>
      <c r="H31" s="17">
        <v>41774.639999999999</v>
      </c>
      <c r="I31" s="30" t="s">
        <v>365</v>
      </c>
      <c r="J31" s="14" t="s">
        <v>100</v>
      </c>
      <c r="K31" s="14" t="s">
        <v>366</v>
      </c>
      <c r="L31" s="14" t="s">
        <v>76</v>
      </c>
      <c r="M31" s="14" t="s">
        <v>76</v>
      </c>
      <c r="N31" s="16">
        <v>45400</v>
      </c>
      <c r="O31" s="14" t="s">
        <v>76</v>
      </c>
      <c r="P31" s="14" t="s">
        <v>80</v>
      </c>
      <c r="Q31" s="14">
        <v>89205516047</v>
      </c>
      <c r="R31" s="14" t="s">
        <v>72</v>
      </c>
      <c r="S31" s="14" t="s">
        <v>81</v>
      </c>
      <c r="T31" s="14" t="s">
        <v>79</v>
      </c>
      <c r="U31" s="14" t="s">
        <v>79</v>
      </c>
      <c r="V31" s="14">
        <v>24621.17</v>
      </c>
      <c r="W31" s="14">
        <v>2</v>
      </c>
      <c r="X31" s="14" t="s">
        <v>76</v>
      </c>
      <c r="Y31" s="14" t="s">
        <v>76</v>
      </c>
      <c r="Z31" s="14">
        <v>3210448</v>
      </c>
      <c r="AA31" s="14"/>
      <c r="AB31" s="4"/>
      <c r="AD31" s="1"/>
      <c r="AE31" s="1"/>
      <c r="AF31">
        <f>COUNTIF(Лист2!A:A,Лист1!R31)</f>
        <v>0</v>
      </c>
      <c r="AG31" s="5"/>
      <c r="AH31" s="8"/>
      <c r="AI31" s="6"/>
      <c r="AJ31" s="4"/>
      <c r="AK31" s="6"/>
      <c r="AL31" s="7"/>
    </row>
    <row r="32" spans="1:38" ht="52.9">
      <c r="A32" s="10">
        <v>31</v>
      </c>
      <c r="B32" s="18" t="s">
        <v>367</v>
      </c>
      <c r="C32" s="22">
        <v>312339894694</v>
      </c>
      <c r="D32" s="14" t="s">
        <v>76</v>
      </c>
      <c r="E32" s="14" t="s">
        <v>368</v>
      </c>
      <c r="F32" s="14" t="s">
        <v>77</v>
      </c>
      <c r="G32" s="16">
        <v>45351</v>
      </c>
      <c r="H32" s="17">
        <v>14007.9</v>
      </c>
      <c r="I32" s="30" t="s">
        <v>369</v>
      </c>
      <c r="J32" s="14" t="s">
        <v>370</v>
      </c>
      <c r="K32" s="14" t="s">
        <v>371</v>
      </c>
      <c r="L32" s="14" t="s">
        <v>76</v>
      </c>
      <c r="M32" s="14" t="s">
        <v>76</v>
      </c>
      <c r="N32" s="16">
        <v>45400</v>
      </c>
      <c r="O32" s="14" t="s">
        <v>76</v>
      </c>
      <c r="P32" s="14" t="s">
        <v>80</v>
      </c>
      <c r="Q32" s="14">
        <v>79038842440</v>
      </c>
      <c r="R32" s="14" t="s">
        <v>72</v>
      </c>
      <c r="S32" s="14" t="s">
        <v>101</v>
      </c>
      <c r="T32" s="14" t="s">
        <v>79</v>
      </c>
      <c r="U32" s="14" t="s">
        <v>79</v>
      </c>
      <c r="V32" s="14">
        <v>8239.94</v>
      </c>
      <c r="W32" s="14">
        <v>2</v>
      </c>
      <c r="X32" s="14" t="s">
        <v>76</v>
      </c>
      <c r="Y32" s="14" t="s">
        <v>76</v>
      </c>
      <c r="Z32" s="14">
        <v>3210717</v>
      </c>
      <c r="AA32" s="14"/>
      <c r="AB32" s="4"/>
      <c r="AD32" s="1"/>
      <c r="AE32" s="1"/>
      <c r="AF32">
        <f>COUNTIF(Лист2!A:A,Лист1!R32)</f>
        <v>0</v>
      </c>
      <c r="AG32" s="5"/>
      <c r="AH32" s="8"/>
      <c r="AI32" s="6"/>
      <c r="AJ32" s="4"/>
      <c r="AK32" s="6"/>
      <c r="AL32" s="7"/>
    </row>
    <row r="33" spans="1:38" ht="52.9">
      <c r="A33" s="10">
        <v>32</v>
      </c>
      <c r="B33" s="18" t="s">
        <v>372</v>
      </c>
      <c r="C33" s="92">
        <v>3102047540</v>
      </c>
      <c r="D33" s="18" t="s">
        <v>76</v>
      </c>
      <c r="E33" s="18" t="s">
        <v>373</v>
      </c>
      <c r="F33" s="18" t="s">
        <v>77</v>
      </c>
      <c r="G33" s="16">
        <v>45351</v>
      </c>
      <c r="H33" s="18">
        <v>86513.31</v>
      </c>
      <c r="I33" s="30" t="s">
        <v>374</v>
      </c>
      <c r="J33" s="18" t="s">
        <v>375</v>
      </c>
      <c r="K33" s="18" t="s">
        <v>376</v>
      </c>
      <c r="L33" s="18" t="s">
        <v>76</v>
      </c>
      <c r="M33" s="18" t="s">
        <v>76</v>
      </c>
      <c r="N33" s="30">
        <v>45400</v>
      </c>
      <c r="O33" s="18" t="s">
        <v>76</v>
      </c>
      <c r="P33" s="18" t="s">
        <v>80</v>
      </c>
      <c r="Q33" s="18" t="s">
        <v>377</v>
      </c>
      <c r="R33" s="18" t="s">
        <v>72</v>
      </c>
      <c r="S33" s="18" t="s">
        <v>101</v>
      </c>
      <c r="T33" s="18" t="s">
        <v>79</v>
      </c>
      <c r="U33" s="18" t="s">
        <v>79</v>
      </c>
      <c r="V33" s="18">
        <v>123590.44</v>
      </c>
      <c r="W33" s="18">
        <v>2</v>
      </c>
      <c r="X33" s="18" t="s">
        <v>76</v>
      </c>
      <c r="Y33" s="14" t="s">
        <v>76</v>
      </c>
      <c r="Z33" s="14">
        <v>3210108</v>
      </c>
      <c r="AA33" s="14"/>
      <c r="AB33" s="4"/>
      <c r="AD33" s="1"/>
      <c r="AE33" s="1"/>
      <c r="AF33">
        <f>COUNTIF(Лист2!A:A,Лист1!R33)</f>
        <v>0</v>
      </c>
      <c r="AG33" s="5"/>
      <c r="AH33" s="8"/>
      <c r="AI33" s="6"/>
      <c r="AJ33" s="4"/>
      <c r="AK33" s="6"/>
      <c r="AL33" s="7"/>
    </row>
    <row r="34" spans="1:38" ht="52.9">
      <c r="A34" s="10">
        <v>33</v>
      </c>
      <c r="B34" s="18" t="s">
        <v>372</v>
      </c>
      <c r="C34" s="22">
        <v>3102047540</v>
      </c>
      <c r="D34" s="14" t="s">
        <v>76</v>
      </c>
      <c r="E34" s="14" t="s">
        <v>373</v>
      </c>
      <c r="F34" s="14" t="s">
        <v>77</v>
      </c>
      <c r="G34" s="16">
        <v>45351</v>
      </c>
      <c r="H34" s="17">
        <v>86513.31</v>
      </c>
      <c r="I34" s="30" t="s">
        <v>378</v>
      </c>
      <c r="J34" s="14" t="s">
        <v>375</v>
      </c>
      <c r="K34" s="14" t="s">
        <v>379</v>
      </c>
      <c r="L34" s="14" t="s">
        <v>76</v>
      </c>
      <c r="M34" s="14" t="s">
        <v>76</v>
      </c>
      <c r="N34" s="16">
        <v>45400</v>
      </c>
      <c r="O34" s="14" t="s">
        <v>76</v>
      </c>
      <c r="P34" s="14" t="s">
        <v>80</v>
      </c>
      <c r="Q34" s="14" t="s">
        <v>377</v>
      </c>
      <c r="R34" s="14" t="s">
        <v>72</v>
      </c>
      <c r="S34" s="14" t="s">
        <v>101</v>
      </c>
      <c r="T34" s="14" t="s">
        <v>79</v>
      </c>
      <c r="U34" s="14" t="s">
        <v>79</v>
      </c>
      <c r="V34" s="14">
        <v>123590.44</v>
      </c>
      <c r="W34" s="14">
        <v>2</v>
      </c>
      <c r="X34" s="14" t="s">
        <v>76</v>
      </c>
      <c r="Y34" s="14" t="s">
        <v>76</v>
      </c>
      <c r="Z34" s="14">
        <v>3210108</v>
      </c>
      <c r="AA34" s="14"/>
      <c r="AB34" s="4"/>
      <c r="AD34" s="1"/>
      <c r="AE34" s="1"/>
      <c r="AF34">
        <f>COUNTIF(Лист2!A:A,Лист1!R34)</f>
        <v>0</v>
      </c>
      <c r="AG34" s="5"/>
      <c r="AH34" s="8"/>
      <c r="AI34" s="6"/>
      <c r="AJ34" s="4"/>
      <c r="AK34" s="6"/>
      <c r="AL34" s="7"/>
    </row>
    <row r="35" spans="1:38" ht="52.9">
      <c r="A35" s="10">
        <v>34</v>
      </c>
      <c r="B35" s="18" t="s">
        <v>372</v>
      </c>
      <c r="C35" s="22">
        <v>3102047540</v>
      </c>
      <c r="D35" s="14" t="s">
        <v>76</v>
      </c>
      <c r="E35" s="14" t="s">
        <v>373</v>
      </c>
      <c r="F35" s="14" t="s">
        <v>77</v>
      </c>
      <c r="G35" s="16">
        <v>45351</v>
      </c>
      <c r="H35" s="17">
        <v>86513.31</v>
      </c>
      <c r="I35" s="30" t="s">
        <v>380</v>
      </c>
      <c r="J35" s="14" t="s">
        <v>375</v>
      </c>
      <c r="K35" s="14" t="s">
        <v>381</v>
      </c>
      <c r="L35" s="14" t="s">
        <v>76</v>
      </c>
      <c r="M35" s="14" t="s">
        <v>76</v>
      </c>
      <c r="N35" s="16">
        <v>45400</v>
      </c>
      <c r="O35" s="14" t="s">
        <v>76</v>
      </c>
      <c r="P35" s="14" t="s">
        <v>80</v>
      </c>
      <c r="Q35" s="14" t="s">
        <v>377</v>
      </c>
      <c r="R35" s="14" t="s">
        <v>72</v>
      </c>
      <c r="S35" s="14" t="s">
        <v>101</v>
      </c>
      <c r="T35" s="14" t="s">
        <v>79</v>
      </c>
      <c r="U35" s="14" t="s">
        <v>79</v>
      </c>
      <c r="V35" s="14">
        <v>123590.44</v>
      </c>
      <c r="W35" s="14">
        <v>2</v>
      </c>
      <c r="X35" s="14" t="s">
        <v>76</v>
      </c>
      <c r="Y35" s="14" t="s">
        <v>76</v>
      </c>
      <c r="Z35" s="14">
        <v>3210108</v>
      </c>
      <c r="AA35" s="14"/>
      <c r="AB35" s="4"/>
      <c r="AD35" s="1"/>
      <c r="AE35" s="1"/>
      <c r="AF35">
        <f>COUNTIF(Лист2!A:A,Лист1!R35)</f>
        <v>0</v>
      </c>
      <c r="AG35" s="5"/>
      <c r="AH35" s="8"/>
      <c r="AI35" s="6"/>
      <c r="AJ35" s="4"/>
      <c r="AK35" s="6"/>
      <c r="AL35" s="7"/>
    </row>
    <row r="36" spans="1:38" ht="52.9">
      <c r="A36" s="10">
        <v>35</v>
      </c>
      <c r="B36" s="14" t="s">
        <v>372</v>
      </c>
      <c r="C36" s="14">
        <v>3102047540</v>
      </c>
      <c r="D36" s="14" t="s">
        <v>76</v>
      </c>
      <c r="E36" s="14" t="s">
        <v>373</v>
      </c>
      <c r="F36" s="14" t="s">
        <v>77</v>
      </c>
      <c r="G36" s="16">
        <v>45351</v>
      </c>
      <c r="H36" s="17">
        <v>86513.31</v>
      </c>
      <c r="I36" s="16" t="s">
        <v>382</v>
      </c>
      <c r="J36" s="14" t="s">
        <v>375</v>
      </c>
      <c r="K36" s="14" t="s">
        <v>383</v>
      </c>
      <c r="L36" s="14" t="s">
        <v>76</v>
      </c>
      <c r="M36" s="103" t="s">
        <v>76</v>
      </c>
      <c r="N36" s="30">
        <v>45400</v>
      </c>
      <c r="O36" s="18" t="s">
        <v>76</v>
      </c>
      <c r="P36" s="18" t="s">
        <v>80</v>
      </c>
      <c r="Q36" s="14" t="s">
        <v>377</v>
      </c>
      <c r="R36" s="14" t="s">
        <v>72</v>
      </c>
      <c r="S36" s="14" t="s">
        <v>101</v>
      </c>
      <c r="T36" s="103" t="s">
        <v>79</v>
      </c>
      <c r="U36" s="14" t="s">
        <v>79</v>
      </c>
      <c r="V36" s="17">
        <v>123590.44</v>
      </c>
      <c r="W36" s="103">
        <v>2</v>
      </c>
      <c r="X36" s="103" t="s">
        <v>76</v>
      </c>
      <c r="Y36" s="14" t="s">
        <v>76</v>
      </c>
      <c r="Z36" s="14">
        <v>3210108</v>
      </c>
      <c r="AA36" s="14"/>
      <c r="AB36" s="4"/>
      <c r="AD36" s="1"/>
      <c r="AE36" s="1"/>
      <c r="AF36">
        <f>COUNTIF(Лист2!A:A,Лист1!R36)</f>
        <v>0</v>
      </c>
      <c r="AG36" s="5"/>
      <c r="AH36" s="8"/>
      <c r="AI36" s="6"/>
      <c r="AJ36" s="4"/>
      <c r="AK36" s="6"/>
      <c r="AL36" s="7"/>
    </row>
    <row r="37" spans="1:38" ht="88.15">
      <c r="A37" s="10">
        <v>36</v>
      </c>
      <c r="B37" s="14" t="s">
        <v>384</v>
      </c>
      <c r="C37" s="14">
        <v>310260707580</v>
      </c>
      <c r="D37" s="14" t="s">
        <v>76</v>
      </c>
      <c r="E37" s="14" t="s">
        <v>385</v>
      </c>
      <c r="F37" s="14" t="s">
        <v>77</v>
      </c>
      <c r="G37" s="16">
        <v>45351</v>
      </c>
      <c r="H37" s="17">
        <v>9323.92</v>
      </c>
      <c r="I37" s="16" t="s">
        <v>386</v>
      </c>
      <c r="J37" s="14" t="s">
        <v>387</v>
      </c>
      <c r="K37" s="14" t="s">
        <v>388</v>
      </c>
      <c r="L37" s="14" t="s">
        <v>76</v>
      </c>
      <c r="M37" s="103" t="s">
        <v>76</v>
      </c>
      <c r="N37" s="30">
        <v>45400</v>
      </c>
      <c r="O37" s="18" t="s">
        <v>76</v>
      </c>
      <c r="P37" s="18" t="s">
        <v>80</v>
      </c>
      <c r="Q37" s="14">
        <v>89524258515</v>
      </c>
      <c r="R37" s="14" t="s">
        <v>72</v>
      </c>
      <c r="S37" s="14" t="s">
        <v>81</v>
      </c>
      <c r="T37" s="103" t="s">
        <v>79</v>
      </c>
      <c r="U37" s="14" t="s">
        <v>79</v>
      </c>
      <c r="V37" s="17">
        <v>5484.66</v>
      </c>
      <c r="W37" s="103">
        <v>2</v>
      </c>
      <c r="X37" s="103" t="s">
        <v>76</v>
      </c>
      <c r="Y37" s="14" t="s">
        <v>76</v>
      </c>
      <c r="Z37" s="14">
        <v>3212247</v>
      </c>
      <c r="AA37" s="14"/>
      <c r="AB37" s="4"/>
      <c r="AD37" s="1"/>
      <c r="AE37" s="1"/>
      <c r="AF37">
        <f>COUNTIF(Лист2!A:A,Лист1!R37)</f>
        <v>0</v>
      </c>
      <c r="AG37" s="5"/>
      <c r="AH37" s="8"/>
      <c r="AI37" s="6"/>
      <c r="AJ37" s="4"/>
      <c r="AK37" s="6"/>
      <c r="AL37" s="7"/>
    </row>
    <row r="38" spans="1:38" ht="70.5">
      <c r="A38" s="10">
        <v>37</v>
      </c>
      <c r="B38" s="14" t="s">
        <v>389</v>
      </c>
      <c r="C38" s="14">
        <v>310200079683</v>
      </c>
      <c r="D38" s="14" t="s">
        <v>76</v>
      </c>
      <c r="E38" s="14" t="s">
        <v>390</v>
      </c>
      <c r="F38" s="14" t="s">
        <v>77</v>
      </c>
      <c r="G38" s="16" t="s">
        <v>172</v>
      </c>
      <c r="H38" s="17">
        <v>10057.49</v>
      </c>
      <c r="I38" s="16" t="s">
        <v>391</v>
      </c>
      <c r="J38" s="14" t="s">
        <v>392</v>
      </c>
      <c r="K38" s="14" t="s">
        <v>393</v>
      </c>
      <c r="L38" s="14" t="s">
        <v>76</v>
      </c>
      <c r="M38" s="103" t="s">
        <v>76</v>
      </c>
      <c r="N38" s="30">
        <v>45400</v>
      </c>
      <c r="O38" s="18" t="s">
        <v>76</v>
      </c>
      <c r="P38" s="18" t="s">
        <v>91</v>
      </c>
      <c r="Q38" s="14" t="s">
        <v>394</v>
      </c>
      <c r="R38" s="14" t="s">
        <v>72</v>
      </c>
      <c r="S38" s="14" t="s">
        <v>101</v>
      </c>
      <c r="T38" s="103" t="s">
        <v>79</v>
      </c>
      <c r="U38" s="14" t="s">
        <v>79</v>
      </c>
      <c r="V38" s="17">
        <v>13914.61</v>
      </c>
      <c r="W38" s="103">
        <v>3</v>
      </c>
      <c r="X38" s="103" t="s">
        <v>76</v>
      </c>
      <c r="Y38" s="29" t="s">
        <v>76</v>
      </c>
      <c r="Z38" s="29">
        <v>3212834</v>
      </c>
      <c r="AA38" s="29"/>
      <c r="AB38" s="4"/>
      <c r="AD38" s="1"/>
      <c r="AE38" s="1"/>
      <c r="AF38">
        <f>COUNTIF(Лист2!A:A,Лист1!R38)</f>
        <v>0</v>
      </c>
      <c r="AG38" s="5"/>
      <c r="AH38" s="8"/>
      <c r="AI38" s="6"/>
      <c r="AJ38" s="4"/>
      <c r="AK38" s="6"/>
      <c r="AL38" s="7"/>
    </row>
    <row r="39" spans="1:38" ht="52.9">
      <c r="A39" s="10">
        <v>38</v>
      </c>
      <c r="B39" s="14" t="s">
        <v>395</v>
      </c>
      <c r="C39" s="15">
        <v>312320243949</v>
      </c>
      <c r="D39" s="14" t="s">
        <v>76</v>
      </c>
      <c r="E39" s="14" t="s">
        <v>396</v>
      </c>
      <c r="F39" s="14" t="s">
        <v>77</v>
      </c>
      <c r="G39" s="16" t="s">
        <v>174</v>
      </c>
      <c r="H39" s="17">
        <v>141587.5</v>
      </c>
      <c r="I39" s="16" t="s">
        <v>397</v>
      </c>
      <c r="J39" s="14" t="s">
        <v>398</v>
      </c>
      <c r="K39" s="14" t="s">
        <v>399</v>
      </c>
      <c r="L39" s="14" t="s">
        <v>76</v>
      </c>
      <c r="M39" s="103" t="s">
        <v>76</v>
      </c>
      <c r="N39" s="30">
        <v>45400</v>
      </c>
      <c r="O39" s="18" t="s">
        <v>76</v>
      </c>
      <c r="P39" s="18" t="s">
        <v>80</v>
      </c>
      <c r="Q39" s="14">
        <v>79103274033</v>
      </c>
      <c r="R39" s="14" t="s">
        <v>72</v>
      </c>
      <c r="S39" s="14" t="s">
        <v>101</v>
      </c>
      <c r="T39" s="103" t="s">
        <v>79</v>
      </c>
      <c r="U39" s="14" t="s">
        <v>79</v>
      </c>
      <c r="V39" s="17">
        <v>141314.07999999999</v>
      </c>
      <c r="W39" s="103">
        <v>3</v>
      </c>
      <c r="X39" s="103" t="s">
        <v>76</v>
      </c>
      <c r="Y39" s="29" t="s">
        <v>76</v>
      </c>
      <c r="Z39" s="29">
        <v>3210732</v>
      </c>
      <c r="AA39" s="29"/>
      <c r="AB39" s="4"/>
      <c r="AD39" s="1"/>
      <c r="AE39" s="1"/>
      <c r="AF39">
        <f>COUNTIF(Лист2!A:A,Лист1!R39)</f>
        <v>0</v>
      </c>
      <c r="AG39" s="5"/>
      <c r="AH39" s="8"/>
      <c r="AI39" s="6"/>
      <c r="AJ39" s="4"/>
      <c r="AK39" s="6"/>
      <c r="AL39" s="7"/>
    </row>
    <row r="40" spans="1:38" ht="35.25">
      <c r="A40" s="10">
        <v>39</v>
      </c>
      <c r="B40" s="14" t="s">
        <v>395</v>
      </c>
      <c r="C40" s="15">
        <v>312320243949</v>
      </c>
      <c r="D40" s="14" t="s">
        <v>76</v>
      </c>
      <c r="E40" s="14" t="s">
        <v>396</v>
      </c>
      <c r="F40" s="14" t="s">
        <v>77</v>
      </c>
      <c r="G40" s="16" t="s">
        <v>174</v>
      </c>
      <c r="H40" s="17">
        <v>141587.5</v>
      </c>
      <c r="I40" s="16" t="s">
        <v>400</v>
      </c>
      <c r="J40" s="14" t="s">
        <v>97</v>
      </c>
      <c r="K40" s="14" t="s">
        <v>401</v>
      </c>
      <c r="L40" s="14" t="s">
        <v>76</v>
      </c>
      <c r="M40" s="103" t="s">
        <v>76</v>
      </c>
      <c r="N40" s="30">
        <v>45400</v>
      </c>
      <c r="O40" s="18" t="s">
        <v>76</v>
      </c>
      <c r="P40" s="18" t="s">
        <v>80</v>
      </c>
      <c r="Q40" s="14">
        <v>79103274033</v>
      </c>
      <c r="R40" s="14" t="s">
        <v>72</v>
      </c>
      <c r="S40" s="14" t="s">
        <v>101</v>
      </c>
      <c r="T40" s="103" t="s">
        <v>79</v>
      </c>
      <c r="U40" s="14" t="s">
        <v>79</v>
      </c>
      <c r="V40" s="17">
        <v>141314.07999999999</v>
      </c>
      <c r="W40" s="103">
        <v>3</v>
      </c>
      <c r="X40" s="103" t="s">
        <v>76</v>
      </c>
      <c r="Y40" s="29" t="s">
        <v>76</v>
      </c>
      <c r="Z40" s="29">
        <v>3210732</v>
      </c>
      <c r="AA40" s="29"/>
      <c r="AB40" s="4"/>
      <c r="AD40" s="1"/>
      <c r="AE40" s="1"/>
      <c r="AF40">
        <f>COUNTIF(Лист2!A:A,Лист1!R40)</f>
        <v>0</v>
      </c>
      <c r="AG40" s="5"/>
      <c r="AH40" s="8"/>
      <c r="AI40" s="6"/>
      <c r="AJ40" s="4"/>
      <c r="AK40" s="6"/>
      <c r="AL40" s="7"/>
    </row>
    <row r="41" spans="1:38" ht="52.9">
      <c r="A41" s="10">
        <v>40</v>
      </c>
      <c r="B41" s="14" t="s">
        <v>402</v>
      </c>
      <c r="C41" s="15">
        <v>310260546759</v>
      </c>
      <c r="D41" s="14" t="s">
        <v>76</v>
      </c>
      <c r="E41" s="14" t="s">
        <v>403</v>
      </c>
      <c r="F41" s="14" t="s">
        <v>77</v>
      </c>
      <c r="G41" s="16" t="s">
        <v>172</v>
      </c>
      <c r="H41" s="17">
        <v>3333.14</v>
      </c>
      <c r="I41" s="16" t="s">
        <v>404</v>
      </c>
      <c r="J41" s="14" t="s">
        <v>405</v>
      </c>
      <c r="K41" s="14" t="s">
        <v>406</v>
      </c>
      <c r="L41" s="14" t="s">
        <v>76</v>
      </c>
      <c r="M41" s="14" t="s">
        <v>76</v>
      </c>
      <c r="N41" s="30">
        <v>45400</v>
      </c>
      <c r="O41" s="18" t="s">
        <v>76</v>
      </c>
      <c r="P41" s="18" t="s">
        <v>91</v>
      </c>
      <c r="Q41" s="14" t="s">
        <v>407</v>
      </c>
      <c r="R41" s="14" t="s">
        <v>72</v>
      </c>
      <c r="S41" s="14" t="s">
        <v>101</v>
      </c>
      <c r="T41" s="103" t="s">
        <v>79</v>
      </c>
      <c r="U41" s="14" t="s">
        <v>79</v>
      </c>
      <c r="V41" s="17">
        <v>4246.67</v>
      </c>
      <c r="W41" s="103">
        <v>3</v>
      </c>
      <c r="X41" s="103" t="s">
        <v>76</v>
      </c>
      <c r="Y41" s="29" t="s">
        <v>76</v>
      </c>
      <c r="Z41" s="14">
        <v>3212776</v>
      </c>
      <c r="AA41" s="29"/>
      <c r="AB41" s="4"/>
      <c r="AD41" s="1"/>
      <c r="AE41" s="1"/>
      <c r="AF41">
        <f>COUNTIF(Лист2!A:A,Лист1!R41)</f>
        <v>0</v>
      </c>
      <c r="AG41" s="5"/>
      <c r="AH41" s="8"/>
      <c r="AI41" s="6"/>
      <c r="AJ41" s="4"/>
      <c r="AK41" s="6"/>
      <c r="AL41" s="7"/>
    </row>
    <row r="42" spans="1:38" ht="52.9">
      <c r="A42" s="10">
        <v>41</v>
      </c>
      <c r="B42" s="14" t="s">
        <v>408</v>
      </c>
      <c r="C42" s="15">
        <v>312302641048</v>
      </c>
      <c r="D42" s="14" t="s">
        <v>76</v>
      </c>
      <c r="E42" s="14" t="s">
        <v>409</v>
      </c>
      <c r="F42" s="14" t="s">
        <v>77</v>
      </c>
      <c r="G42" s="16" t="s">
        <v>172</v>
      </c>
      <c r="H42" s="14">
        <v>26981.51</v>
      </c>
      <c r="I42" s="16" t="s">
        <v>410</v>
      </c>
      <c r="J42" s="14" t="s">
        <v>95</v>
      </c>
      <c r="K42" s="14" t="s">
        <v>411</v>
      </c>
      <c r="L42" s="14" t="s">
        <v>76</v>
      </c>
      <c r="M42" s="103" t="s">
        <v>76</v>
      </c>
      <c r="N42" s="30">
        <v>45400</v>
      </c>
      <c r="O42" s="18" t="s">
        <v>76</v>
      </c>
      <c r="P42" s="18" t="s">
        <v>80</v>
      </c>
      <c r="Q42" s="14">
        <v>79103203678</v>
      </c>
      <c r="R42" s="14" t="s">
        <v>72</v>
      </c>
      <c r="S42" s="14" t="s">
        <v>101</v>
      </c>
      <c r="T42" s="103" t="s">
        <v>79</v>
      </c>
      <c r="U42" s="14" t="s">
        <v>79</v>
      </c>
      <c r="V42" s="17">
        <v>28717.37</v>
      </c>
      <c r="W42" s="103">
        <v>3</v>
      </c>
      <c r="X42" s="103" t="s">
        <v>76</v>
      </c>
      <c r="Y42" s="29" t="s">
        <v>76</v>
      </c>
      <c r="Z42" s="19">
        <v>3210736</v>
      </c>
      <c r="AA42" s="29"/>
      <c r="AB42" s="4"/>
      <c r="AD42" s="1"/>
      <c r="AE42" s="1"/>
      <c r="AF42">
        <f>COUNTIF(Лист2!A:A,Лист1!R42)</f>
        <v>0</v>
      </c>
      <c r="AG42" s="5"/>
      <c r="AH42" s="8"/>
      <c r="AI42" s="6"/>
      <c r="AJ42" s="4"/>
      <c r="AK42" s="6"/>
      <c r="AL42" s="7"/>
    </row>
    <row r="43" spans="1:38" ht="52.9">
      <c r="A43" s="10">
        <v>42</v>
      </c>
      <c r="B43" s="14" t="s">
        <v>412</v>
      </c>
      <c r="C43" s="15">
        <v>312330115287</v>
      </c>
      <c r="D43" s="14" t="s">
        <v>76</v>
      </c>
      <c r="E43" s="14" t="s">
        <v>413</v>
      </c>
      <c r="F43" s="14" t="s">
        <v>77</v>
      </c>
      <c r="G43" s="16" t="s">
        <v>172</v>
      </c>
      <c r="H43" s="17">
        <v>60044.99</v>
      </c>
      <c r="I43" s="16" t="s">
        <v>414</v>
      </c>
      <c r="J43" s="14" t="s">
        <v>415</v>
      </c>
      <c r="K43" s="14" t="s">
        <v>416</v>
      </c>
      <c r="L43" s="14" t="s">
        <v>76</v>
      </c>
      <c r="M43" s="103" t="s">
        <v>76</v>
      </c>
      <c r="N43" s="30">
        <v>45400</v>
      </c>
      <c r="O43" s="18" t="s">
        <v>76</v>
      </c>
      <c r="P43" s="18" t="s">
        <v>80</v>
      </c>
      <c r="Q43" s="14" t="s">
        <v>417</v>
      </c>
      <c r="R43" s="14" t="s">
        <v>72</v>
      </c>
      <c r="S43" s="14" t="s">
        <v>101</v>
      </c>
      <c r="T43" s="103" t="s">
        <v>79</v>
      </c>
      <c r="U43" s="14" t="s">
        <v>79</v>
      </c>
      <c r="V43" s="17">
        <v>67370.570000000007</v>
      </c>
      <c r="W43" s="103">
        <v>3</v>
      </c>
      <c r="X43" s="103" t="s">
        <v>76</v>
      </c>
      <c r="Y43" s="29" t="s">
        <v>76</v>
      </c>
      <c r="Z43" s="18">
        <v>3213070</v>
      </c>
      <c r="AA43" s="29"/>
      <c r="AB43" s="4"/>
      <c r="AD43" s="1"/>
      <c r="AE43" s="1"/>
      <c r="AF43">
        <f>COUNTIF(Лист2!A:A,Лист1!R43)</f>
        <v>0</v>
      </c>
      <c r="AG43" s="5"/>
      <c r="AH43" s="8"/>
      <c r="AI43" s="6"/>
      <c r="AJ43" s="4"/>
      <c r="AK43" s="6"/>
      <c r="AL43" s="7"/>
    </row>
    <row r="44" spans="1:38" ht="35.25">
      <c r="A44" s="10">
        <v>43</v>
      </c>
      <c r="B44" s="14" t="s">
        <v>418</v>
      </c>
      <c r="C44" s="15">
        <v>312333147488</v>
      </c>
      <c r="D44" s="14" t="s">
        <v>76</v>
      </c>
      <c r="E44" s="14" t="s">
        <v>419</v>
      </c>
      <c r="F44" s="14" t="s">
        <v>77</v>
      </c>
      <c r="G44" s="16" t="s">
        <v>172</v>
      </c>
      <c r="H44" s="14">
        <v>5715.91</v>
      </c>
      <c r="I44" s="16" t="s">
        <v>420</v>
      </c>
      <c r="J44" s="14" t="s">
        <v>95</v>
      </c>
      <c r="K44" s="14" t="s">
        <v>421</v>
      </c>
      <c r="L44" s="14" t="s">
        <v>76</v>
      </c>
      <c r="M44" s="103" t="s">
        <v>76</v>
      </c>
      <c r="N44" s="30">
        <v>45400</v>
      </c>
      <c r="O44" s="18" t="s">
        <v>76</v>
      </c>
      <c r="P44" s="18" t="s">
        <v>80</v>
      </c>
      <c r="Q44" s="14" t="s">
        <v>422</v>
      </c>
      <c r="R44" s="14" t="s">
        <v>72</v>
      </c>
      <c r="S44" s="14" t="s">
        <v>81</v>
      </c>
      <c r="T44" s="103" t="s">
        <v>79</v>
      </c>
      <c r="U44" s="14" t="s">
        <v>79</v>
      </c>
      <c r="V44" s="17">
        <v>7144.54</v>
      </c>
      <c r="W44" s="103">
        <v>3</v>
      </c>
      <c r="X44" s="103" t="s">
        <v>76</v>
      </c>
      <c r="Y44" s="29" t="s">
        <v>76</v>
      </c>
      <c r="Z44" s="18">
        <v>3213230</v>
      </c>
      <c r="AA44" s="29"/>
      <c r="AB44" s="4"/>
      <c r="AD44" s="1"/>
      <c r="AE44" s="1"/>
      <c r="AF44">
        <f>COUNTIF(Лист2!A:A,Лист1!R44)</f>
        <v>0</v>
      </c>
      <c r="AG44" s="5"/>
      <c r="AH44" s="8"/>
      <c r="AI44" s="6"/>
      <c r="AJ44" s="4"/>
      <c r="AK44" s="6"/>
      <c r="AL44" s="7"/>
    </row>
    <row r="45" spans="1:38" ht="52.9">
      <c r="A45" s="10">
        <v>44</v>
      </c>
      <c r="B45" s="14" t="s">
        <v>423</v>
      </c>
      <c r="C45" s="15">
        <v>312301942701</v>
      </c>
      <c r="D45" s="14" t="s">
        <v>76</v>
      </c>
      <c r="E45" s="14" t="s">
        <v>424</v>
      </c>
      <c r="F45" s="14" t="s">
        <v>77</v>
      </c>
      <c r="G45" s="16">
        <v>45322</v>
      </c>
      <c r="H45" s="17">
        <v>2460.04</v>
      </c>
      <c r="I45" s="16" t="s">
        <v>425</v>
      </c>
      <c r="J45" s="14" t="s">
        <v>426</v>
      </c>
      <c r="K45" s="14" t="s">
        <v>427</v>
      </c>
      <c r="L45" s="14" t="s">
        <v>76</v>
      </c>
      <c r="M45" s="103" t="s">
        <v>76</v>
      </c>
      <c r="N45" s="30">
        <v>45400</v>
      </c>
      <c r="O45" s="18" t="s">
        <v>76</v>
      </c>
      <c r="P45" s="18" t="s">
        <v>80</v>
      </c>
      <c r="Q45" s="14" t="s">
        <v>428</v>
      </c>
      <c r="R45" s="14" t="s">
        <v>230</v>
      </c>
      <c r="S45" s="14" t="s">
        <v>81</v>
      </c>
      <c r="T45" s="103" t="s">
        <v>79</v>
      </c>
      <c r="U45" s="14" t="s">
        <v>79</v>
      </c>
      <c r="V45" s="17">
        <v>1356</v>
      </c>
      <c r="W45" s="103">
        <v>4</v>
      </c>
      <c r="X45" s="103" t="s">
        <v>76</v>
      </c>
      <c r="Y45" s="29" t="s">
        <v>76</v>
      </c>
      <c r="Z45" s="14">
        <v>5281583</v>
      </c>
      <c r="AA45" s="29"/>
      <c r="AB45" s="4"/>
      <c r="AD45" s="1"/>
      <c r="AE45" s="1"/>
      <c r="AF45">
        <f>COUNTIF(Лист2!A:A,Лист1!R45)</f>
        <v>0</v>
      </c>
      <c r="AG45" s="5"/>
      <c r="AH45" s="8"/>
      <c r="AI45" s="6"/>
      <c r="AJ45" s="4"/>
      <c r="AK45" s="6"/>
      <c r="AL45" s="7"/>
    </row>
    <row r="46" spans="1:38" ht="70.5">
      <c r="A46" s="10">
        <v>45</v>
      </c>
      <c r="B46" s="14" t="s">
        <v>429</v>
      </c>
      <c r="C46" s="15">
        <v>312318056067</v>
      </c>
      <c r="D46" s="14" t="s">
        <v>76</v>
      </c>
      <c r="E46" s="14" t="s">
        <v>430</v>
      </c>
      <c r="F46" s="14" t="s">
        <v>77</v>
      </c>
      <c r="G46" s="16">
        <v>45322</v>
      </c>
      <c r="H46" s="14">
        <v>42877.47</v>
      </c>
      <c r="I46" s="16" t="s">
        <v>431</v>
      </c>
      <c r="J46" s="14" t="s">
        <v>432</v>
      </c>
      <c r="K46" s="14" t="s">
        <v>433</v>
      </c>
      <c r="L46" s="14" t="s">
        <v>76</v>
      </c>
      <c r="M46" s="103" t="s">
        <v>76</v>
      </c>
      <c r="N46" s="30">
        <v>45400</v>
      </c>
      <c r="O46" s="18" t="s">
        <v>76</v>
      </c>
      <c r="P46" s="18" t="s">
        <v>80</v>
      </c>
      <c r="Q46" s="14">
        <v>79107418227</v>
      </c>
      <c r="R46" s="14" t="s">
        <v>230</v>
      </c>
      <c r="S46" s="14" t="s">
        <v>81</v>
      </c>
      <c r="T46" s="103" t="s">
        <v>79</v>
      </c>
      <c r="U46" s="14" t="s">
        <v>79</v>
      </c>
      <c r="V46" s="14">
        <v>25300</v>
      </c>
      <c r="W46" s="103">
        <v>4</v>
      </c>
      <c r="X46" s="103" t="s">
        <v>76</v>
      </c>
      <c r="Y46" s="29" t="s">
        <v>76</v>
      </c>
      <c r="Z46" s="27">
        <v>5282468</v>
      </c>
      <c r="AA46" s="29"/>
      <c r="AB46" s="4"/>
      <c r="AD46" s="1"/>
      <c r="AE46" s="1"/>
      <c r="AF46">
        <f>COUNTIF(Лист2!A:A,Лист1!R46)</f>
        <v>0</v>
      </c>
      <c r="AG46" s="5"/>
      <c r="AH46" s="8"/>
      <c r="AI46" s="6"/>
      <c r="AJ46" s="4"/>
      <c r="AK46" s="6"/>
      <c r="AL46" s="7"/>
    </row>
    <row r="47" spans="1:38" ht="52.9">
      <c r="A47" s="10">
        <v>46</v>
      </c>
      <c r="B47" s="14" t="s">
        <v>434</v>
      </c>
      <c r="C47" s="15">
        <v>312311269186</v>
      </c>
      <c r="D47" s="14" t="s">
        <v>76</v>
      </c>
      <c r="E47" s="14" t="s">
        <v>435</v>
      </c>
      <c r="F47" s="14" t="s">
        <v>77</v>
      </c>
      <c r="G47" s="16">
        <v>45322</v>
      </c>
      <c r="H47" s="14">
        <v>2651.53</v>
      </c>
      <c r="I47" s="16" t="s">
        <v>436</v>
      </c>
      <c r="J47" s="14" t="s">
        <v>437</v>
      </c>
      <c r="K47" s="14" t="s">
        <v>438</v>
      </c>
      <c r="L47" s="14" t="s">
        <v>76</v>
      </c>
      <c r="M47" s="103" t="s">
        <v>76</v>
      </c>
      <c r="N47" s="30">
        <v>45400</v>
      </c>
      <c r="O47" s="18" t="s">
        <v>76</v>
      </c>
      <c r="P47" s="18" t="s">
        <v>91</v>
      </c>
      <c r="Q47" s="14" t="s">
        <v>439</v>
      </c>
      <c r="R47" s="14" t="s">
        <v>230</v>
      </c>
      <c r="S47" s="14" t="s">
        <v>81</v>
      </c>
      <c r="T47" s="103" t="s">
        <v>79</v>
      </c>
      <c r="U47" s="14" t="s">
        <v>79</v>
      </c>
      <c r="V47" s="14">
        <v>1700</v>
      </c>
      <c r="W47" s="103">
        <v>4</v>
      </c>
      <c r="X47" s="103" t="s">
        <v>76</v>
      </c>
      <c r="Y47" s="29" t="s">
        <v>76</v>
      </c>
      <c r="Z47" s="14">
        <v>5283690</v>
      </c>
      <c r="AA47" s="29"/>
      <c r="AB47" s="4"/>
      <c r="AD47" s="1"/>
      <c r="AE47" s="1"/>
      <c r="AF47">
        <f>COUNTIF(Лист2!A:A,Лист1!R47)</f>
        <v>0</v>
      </c>
      <c r="AG47" s="5"/>
      <c r="AH47" s="8"/>
      <c r="AI47" s="6"/>
      <c r="AJ47" s="4"/>
      <c r="AK47" s="6"/>
      <c r="AL47" s="7"/>
    </row>
    <row r="48" spans="1:38" ht="52.9">
      <c r="A48" s="10">
        <v>47</v>
      </c>
      <c r="B48" s="14" t="s">
        <v>440</v>
      </c>
      <c r="C48" s="15">
        <v>3123120751</v>
      </c>
      <c r="D48" s="14">
        <v>312301001</v>
      </c>
      <c r="E48" s="14" t="s">
        <v>175</v>
      </c>
      <c r="F48" s="14" t="s">
        <v>77</v>
      </c>
      <c r="G48" s="16">
        <v>45351</v>
      </c>
      <c r="H48" s="17">
        <v>174247.04000000001</v>
      </c>
      <c r="I48" s="16" t="s">
        <v>441</v>
      </c>
      <c r="J48" s="14" t="s">
        <v>442</v>
      </c>
      <c r="K48" s="14" t="s">
        <v>443</v>
      </c>
      <c r="L48" s="14" t="s">
        <v>76</v>
      </c>
      <c r="M48" s="103" t="s">
        <v>76</v>
      </c>
      <c r="N48" s="30">
        <v>45400</v>
      </c>
      <c r="O48" s="18" t="s">
        <v>76</v>
      </c>
      <c r="P48" s="18" t="s">
        <v>80</v>
      </c>
      <c r="Q48" s="14">
        <v>89192283373</v>
      </c>
      <c r="R48" s="14" t="s">
        <v>230</v>
      </c>
      <c r="S48" s="14" t="s">
        <v>101</v>
      </c>
      <c r="T48" s="103" t="s">
        <v>79</v>
      </c>
      <c r="U48" s="14" t="s">
        <v>79</v>
      </c>
      <c r="V48" s="17">
        <v>462000</v>
      </c>
      <c r="W48" s="103">
        <v>1</v>
      </c>
      <c r="X48" s="103" t="s">
        <v>76</v>
      </c>
      <c r="Y48" s="29" t="s">
        <v>76</v>
      </c>
      <c r="Z48" s="27">
        <v>5284105</v>
      </c>
      <c r="AA48" s="29"/>
      <c r="AB48" s="4"/>
      <c r="AD48" s="1"/>
      <c r="AE48" s="1"/>
      <c r="AF48">
        <f>COUNTIF(Лист2!A:A,Лист1!R48)</f>
        <v>0</v>
      </c>
      <c r="AG48" s="5"/>
      <c r="AH48" s="8"/>
      <c r="AI48" s="6"/>
      <c r="AJ48" s="4"/>
      <c r="AK48" s="6"/>
      <c r="AL48" s="7"/>
    </row>
    <row r="49" spans="1:38" ht="52.9">
      <c r="A49" s="10">
        <v>48</v>
      </c>
      <c r="B49" s="18" t="s">
        <v>444</v>
      </c>
      <c r="C49" s="93">
        <v>3102014449</v>
      </c>
      <c r="D49" s="18">
        <v>312301001</v>
      </c>
      <c r="E49" s="18" t="s">
        <v>445</v>
      </c>
      <c r="F49" s="14" t="s">
        <v>77</v>
      </c>
      <c r="G49" s="94">
        <v>45376</v>
      </c>
      <c r="H49" s="91">
        <v>8117.48</v>
      </c>
      <c r="I49" s="30" t="s">
        <v>446</v>
      </c>
      <c r="J49" s="18" t="s">
        <v>188</v>
      </c>
      <c r="K49" s="18" t="s">
        <v>447</v>
      </c>
      <c r="L49" s="14" t="s">
        <v>76</v>
      </c>
      <c r="M49" s="91" t="s">
        <v>76</v>
      </c>
      <c r="N49" s="16">
        <v>45400</v>
      </c>
      <c r="O49" s="91" t="s">
        <v>76</v>
      </c>
      <c r="P49" s="14" t="s">
        <v>80</v>
      </c>
      <c r="Q49" s="91">
        <v>89155656505</v>
      </c>
      <c r="R49" s="14" t="s">
        <v>230</v>
      </c>
      <c r="S49" s="14" t="s">
        <v>81</v>
      </c>
      <c r="T49" s="14" t="s">
        <v>79</v>
      </c>
      <c r="U49" s="14" t="s">
        <v>79</v>
      </c>
      <c r="V49" s="91">
        <v>10500</v>
      </c>
      <c r="W49" s="91">
        <v>2</v>
      </c>
      <c r="X49" s="91" t="s">
        <v>76</v>
      </c>
      <c r="Y49" s="29" t="s">
        <v>76</v>
      </c>
      <c r="Z49" s="39">
        <v>5285924</v>
      </c>
      <c r="AA49" s="29"/>
      <c r="AB49" s="4"/>
      <c r="AD49" s="1"/>
      <c r="AE49" s="1"/>
      <c r="AF49">
        <f>COUNTIF(Лист2!A:A,Лист1!R49)</f>
        <v>0</v>
      </c>
      <c r="AG49" s="5"/>
      <c r="AH49" s="8"/>
      <c r="AI49" s="6"/>
      <c r="AJ49" s="4"/>
      <c r="AK49" s="6"/>
      <c r="AL49" s="7"/>
    </row>
    <row r="50" spans="1:38" ht="52.9">
      <c r="A50" s="10">
        <v>49</v>
      </c>
      <c r="B50" s="18" t="s">
        <v>448</v>
      </c>
      <c r="C50" s="93">
        <v>3123319603</v>
      </c>
      <c r="D50" s="18">
        <v>312301001</v>
      </c>
      <c r="E50" s="18" t="s">
        <v>449</v>
      </c>
      <c r="F50" s="14" t="s">
        <v>77</v>
      </c>
      <c r="G50" s="94">
        <v>45322</v>
      </c>
      <c r="H50" s="91">
        <v>7422.88</v>
      </c>
      <c r="I50" s="30" t="s">
        <v>450</v>
      </c>
      <c r="J50" s="18" t="s">
        <v>451</v>
      </c>
      <c r="K50" s="18" t="s">
        <v>451</v>
      </c>
      <c r="L50" s="14" t="s">
        <v>76</v>
      </c>
      <c r="M50" s="91" t="s">
        <v>76</v>
      </c>
      <c r="N50" s="16">
        <v>45400</v>
      </c>
      <c r="O50" s="91" t="s">
        <v>76</v>
      </c>
      <c r="P50" s="14" t="s">
        <v>80</v>
      </c>
      <c r="Q50" s="91">
        <v>89045346481</v>
      </c>
      <c r="R50" s="14" t="s">
        <v>230</v>
      </c>
      <c r="S50" s="14" t="s">
        <v>101</v>
      </c>
      <c r="T50" s="14" t="s">
        <v>79</v>
      </c>
      <c r="U50" s="14" t="s">
        <v>79</v>
      </c>
      <c r="V50" s="91">
        <v>4600</v>
      </c>
      <c r="W50" s="91">
        <v>4</v>
      </c>
      <c r="X50" s="91" t="s">
        <v>76</v>
      </c>
      <c r="Y50" s="29" t="s">
        <v>76</v>
      </c>
      <c r="Z50" s="18">
        <v>5286904</v>
      </c>
      <c r="AA50" s="29"/>
      <c r="AB50" s="4"/>
      <c r="AD50" s="1"/>
      <c r="AE50" s="1"/>
      <c r="AF50">
        <f>COUNTIF(Лист2!A:A,Лист1!R50)</f>
        <v>0</v>
      </c>
      <c r="AG50" s="5"/>
      <c r="AH50" s="8"/>
      <c r="AI50" s="6"/>
      <c r="AJ50" s="4"/>
      <c r="AK50" s="6"/>
      <c r="AL50" s="7"/>
    </row>
    <row r="51" spans="1:38" ht="35.25">
      <c r="A51" s="10">
        <v>50</v>
      </c>
      <c r="B51" s="18" t="s">
        <v>192</v>
      </c>
      <c r="C51" s="93">
        <v>3123038585</v>
      </c>
      <c r="D51" s="18">
        <v>312301001</v>
      </c>
      <c r="E51" s="18" t="s">
        <v>452</v>
      </c>
      <c r="F51" s="14" t="s">
        <v>77</v>
      </c>
      <c r="G51" s="94">
        <v>45376</v>
      </c>
      <c r="H51" s="91">
        <v>174871.16</v>
      </c>
      <c r="I51" s="30" t="s">
        <v>453</v>
      </c>
      <c r="J51" s="18" t="s">
        <v>454</v>
      </c>
      <c r="K51" s="18" t="s">
        <v>454</v>
      </c>
      <c r="L51" s="14" t="s">
        <v>76</v>
      </c>
      <c r="M51" s="91" t="s">
        <v>76</v>
      </c>
      <c r="N51" s="16">
        <v>45400</v>
      </c>
      <c r="O51" s="91" t="s">
        <v>76</v>
      </c>
      <c r="P51" s="14" t="s">
        <v>80</v>
      </c>
      <c r="Q51" s="91">
        <v>89107377198</v>
      </c>
      <c r="R51" s="14" t="s">
        <v>230</v>
      </c>
      <c r="S51" s="14" t="s">
        <v>81</v>
      </c>
      <c r="T51" s="14" t="s">
        <v>79</v>
      </c>
      <c r="U51" s="14" t="s">
        <v>79</v>
      </c>
      <c r="V51" s="91">
        <v>530000</v>
      </c>
      <c r="W51" s="91">
        <v>1</v>
      </c>
      <c r="X51" s="91" t="s">
        <v>76</v>
      </c>
      <c r="Y51" s="29" t="s">
        <v>76</v>
      </c>
      <c r="Z51" s="14">
        <v>5281817</v>
      </c>
      <c r="AA51" s="29"/>
      <c r="AB51" s="4"/>
      <c r="AD51" s="1"/>
      <c r="AE51" s="1"/>
      <c r="AF51">
        <f>COUNTIF(Лист2!A:A,Лист1!R51)</f>
        <v>0</v>
      </c>
      <c r="AG51" s="5"/>
      <c r="AH51" s="8"/>
      <c r="AI51" s="6"/>
      <c r="AJ51" s="4"/>
      <c r="AK51" s="6"/>
      <c r="AL51" s="7"/>
    </row>
    <row r="52" spans="1:38" ht="52.9">
      <c r="A52" s="10">
        <v>51</v>
      </c>
      <c r="B52" s="18" t="s">
        <v>455</v>
      </c>
      <c r="C52" s="93">
        <v>3124020118</v>
      </c>
      <c r="D52" s="18">
        <v>312301001</v>
      </c>
      <c r="E52" s="18" t="s">
        <v>456</v>
      </c>
      <c r="F52" s="14" t="s">
        <v>77</v>
      </c>
      <c r="G52" s="94">
        <v>45376</v>
      </c>
      <c r="H52" s="91">
        <v>93724.54</v>
      </c>
      <c r="I52" s="30" t="s">
        <v>457</v>
      </c>
      <c r="J52" s="18" t="s">
        <v>458</v>
      </c>
      <c r="K52" s="18" t="s">
        <v>458</v>
      </c>
      <c r="L52" s="14" t="s">
        <v>76</v>
      </c>
      <c r="M52" s="91" t="s">
        <v>76</v>
      </c>
      <c r="N52" s="16">
        <v>45400</v>
      </c>
      <c r="O52" s="91" t="s">
        <v>76</v>
      </c>
      <c r="P52" s="14" t="s">
        <v>80</v>
      </c>
      <c r="Q52" s="91" t="s">
        <v>459</v>
      </c>
      <c r="R52" s="14" t="s">
        <v>230</v>
      </c>
      <c r="S52" s="14" t="s">
        <v>101</v>
      </c>
      <c r="T52" s="14" t="s">
        <v>79</v>
      </c>
      <c r="U52" s="14" t="s">
        <v>79</v>
      </c>
      <c r="V52" s="91">
        <v>89000</v>
      </c>
      <c r="W52" s="91">
        <v>2</v>
      </c>
      <c r="X52" s="91" t="s">
        <v>76</v>
      </c>
      <c r="Y52" s="29" t="s">
        <v>76</v>
      </c>
      <c r="Z52" s="18">
        <v>5280065</v>
      </c>
      <c r="AA52" s="29"/>
      <c r="AB52" s="4"/>
      <c r="AD52" s="1"/>
      <c r="AE52" s="1"/>
      <c r="AF52">
        <f>COUNTIF(Лист2!A:A,Лист1!R52)</f>
        <v>0</v>
      </c>
      <c r="AG52" s="5"/>
      <c r="AH52" s="8"/>
      <c r="AI52" s="6"/>
      <c r="AJ52" s="4"/>
      <c r="AK52" s="6"/>
      <c r="AL52" s="7"/>
    </row>
    <row r="53" spans="1:38" ht="52.9">
      <c r="A53" s="10">
        <v>52</v>
      </c>
      <c r="B53" s="18" t="s">
        <v>460</v>
      </c>
      <c r="C53" s="93">
        <v>3125006050</v>
      </c>
      <c r="D53" s="18">
        <v>312301001</v>
      </c>
      <c r="E53" s="18" t="s">
        <v>461</v>
      </c>
      <c r="F53" s="14" t="s">
        <v>77</v>
      </c>
      <c r="G53" s="94">
        <v>45351</v>
      </c>
      <c r="H53" s="91">
        <v>13016.23</v>
      </c>
      <c r="I53" s="30" t="s">
        <v>462</v>
      </c>
      <c r="J53" s="18" t="s">
        <v>463</v>
      </c>
      <c r="K53" s="18" t="s">
        <v>463</v>
      </c>
      <c r="L53" s="14" t="s">
        <v>76</v>
      </c>
      <c r="M53" s="91" t="s">
        <v>76</v>
      </c>
      <c r="N53" s="16">
        <v>45400</v>
      </c>
      <c r="O53" s="18" t="s">
        <v>76</v>
      </c>
      <c r="P53" s="14" t="s">
        <v>80</v>
      </c>
      <c r="Q53" s="18" t="s">
        <v>464</v>
      </c>
      <c r="R53" s="14" t="s">
        <v>230</v>
      </c>
      <c r="S53" s="14" t="s">
        <v>101</v>
      </c>
      <c r="T53" s="14" t="s">
        <v>79</v>
      </c>
      <c r="U53" s="14" t="s">
        <v>79</v>
      </c>
      <c r="V53" s="91">
        <v>8000</v>
      </c>
      <c r="W53" s="91">
        <v>3</v>
      </c>
      <c r="X53" s="91" t="s">
        <v>76</v>
      </c>
      <c r="Y53" s="29" t="s">
        <v>76</v>
      </c>
      <c r="Z53" s="14">
        <v>5280291</v>
      </c>
      <c r="AA53" s="29"/>
      <c r="AB53" s="4"/>
      <c r="AD53" s="1"/>
      <c r="AE53" s="1"/>
      <c r="AF53">
        <f>COUNTIF(Лист2!A:A,Лист1!R53)</f>
        <v>0</v>
      </c>
      <c r="AG53" s="5"/>
      <c r="AH53" s="8"/>
      <c r="AI53" s="6"/>
      <c r="AJ53" s="4"/>
      <c r="AK53" s="6"/>
      <c r="AL53" s="7"/>
    </row>
    <row r="54" spans="1:38" ht="52.9">
      <c r="A54" s="10">
        <v>53</v>
      </c>
      <c r="B54" s="18" t="s">
        <v>465</v>
      </c>
      <c r="C54" s="93">
        <v>9709076782</v>
      </c>
      <c r="D54" s="18">
        <v>312343001</v>
      </c>
      <c r="E54" s="18" t="s">
        <v>466</v>
      </c>
      <c r="F54" s="14" t="s">
        <v>77</v>
      </c>
      <c r="G54" s="94">
        <v>45351</v>
      </c>
      <c r="H54" s="91">
        <v>329273.36</v>
      </c>
      <c r="I54" s="30" t="s">
        <v>467</v>
      </c>
      <c r="J54" s="18" t="s">
        <v>468</v>
      </c>
      <c r="K54" s="18" t="s">
        <v>468</v>
      </c>
      <c r="L54" s="14" t="s">
        <v>76</v>
      </c>
      <c r="M54" s="91" t="s">
        <v>76</v>
      </c>
      <c r="N54" s="16">
        <v>45400</v>
      </c>
      <c r="O54" s="18" t="s">
        <v>76</v>
      </c>
      <c r="P54" s="14" t="s">
        <v>80</v>
      </c>
      <c r="Q54" s="18">
        <v>79155711175</v>
      </c>
      <c r="R54" s="14" t="s">
        <v>230</v>
      </c>
      <c r="S54" s="14" t="s">
        <v>81</v>
      </c>
      <c r="T54" s="14" t="s">
        <v>79</v>
      </c>
      <c r="U54" s="14" t="s">
        <v>79</v>
      </c>
      <c r="V54" s="91">
        <v>208000</v>
      </c>
      <c r="W54" s="91">
        <v>3</v>
      </c>
      <c r="X54" s="91" t="s">
        <v>76</v>
      </c>
      <c r="Y54" s="29" t="s">
        <v>76</v>
      </c>
      <c r="Z54" s="39">
        <v>5280254</v>
      </c>
      <c r="AA54" s="29"/>
      <c r="AB54" s="4"/>
      <c r="AD54" s="1"/>
      <c r="AE54" s="1"/>
      <c r="AF54">
        <f>COUNTIF(Лист2!A:A,Лист1!R54)</f>
        <v>0</v>
      </c>
      <c r="AG54" s="5"/>
      <c r="AH54" s="8"/>
      <c r="AI54" s="6"/>
      <c r="AJ54" s="4"/>
      <c r="AK54" s="6"/>
      <c r="AL54" s="7"/>
    </row>
    <row r="55" spans="1:38" ht="52.9">
      <c r="A55" s="10">
        <v>54</v>
      </c>
      <c r="B55" s="18" t="s">
        <v>469</v>
      </c>
      <c r="C55" s="93">
        <v>312300533110</v>
      </c>
      <c r="D55" s="18" t="s">
        <v>76</v>
      </c>
      <c r="E55" s="18" t="s">
        <v>470</v>
      </c>
      <c r="F55" s="14" t="s">
        <v>77</v>
      </c>
      <c r="G55" s="94">
        <v>45322</v>
      </c>
      <c r="H55" s="91">
        <v>1329.14</v>
      </c>
      <c r="I55" s="30" t="s">
        <v>471</v>
      </c>
      <c r="J55" s="18" t="s">
        <v>472</v>
      </c>
      <c r="K55" s="18" t="s">
        <v>472</v>
      </c>
      <c r="L55" s="14" t="s">
        <v>76</v>
      </c>
      <c r="M55" s="91" t="s">
        <v>76</v>
      </c>
      <c r="N55" s="16">
        <v>45400</v>
      </c>
      <c r="O55" s="91" t="s">
        <v>76</v>
      </c>
      <c r="P55" s="14" t="s">
        <v>80</v>
      </c>
      <c r="Q55" s="91" t="s">
        <v>473</v>
      </c>
      <c r="R55" s="14" t="s">
        <v>230</v>
      </c>
      <c r="S55" s="14" t="s">
        <v>81</v>
      </c>
      <c r="T55" s="14" t="s">
        <v>79</v>
      </c>
      <c r="U55" s="14" t="s">
        <v>79</v>
      </c>
      <c r="V55" s="91">
        <v>880</v>
      </c>
      <c r="W55" s="91">
        <v>4</v>
      </c>
      <c r="X55" s="91" t="s">
        <v>76</v>
      </c>
      <c r="Y55" s="14" t="s">
        <v>76</v>
      </c>
      <c r="Z55" s="14">
        <v>5281864</v>
      </c>
      <c r="AA55" s="14"/>
      <c r="AB55" s="4"/>
      <c r="AD55" s="1"/>
      <c r="AE55" s="1"/>
      <c r="AF55">
        <f>COUNTIF(Лист2!A:A,Лист1!R55)</f>
        <v>0</v>
      </c>
      <c r="AG55" s="5"/>
      <c r="AH55" s="8"/>
      <c r="AI55" s="6"/>
      <c r="AJ55" s="4"/>
      <c r="AK55" s="6"/>
      <c r="AL55" s="7"/>
    </row>
    <row r="56" spans="1:38" ht="88.15">
      <c r="A56" s="10">
        <v>55</v>
      </c>
      <c r="B56" s="18" t="s">
        <v>474</v>
      </c>
      <c r="C56" s="93" t="s">
        <v>475</v>
      </c>
      <c r="D56" s="18">
        <v>310301001</v>
      </c>
      <c r="E56" s="18" t="s">
        <v>476</v>
      </c>
      <c r="F56" s="14" t="s">
        <v>77</v>
      </c>
      <c r="G56" s="94">
        <v>45384</v>
      </c>
      <c r="H56" s="91">
        <v>156356</v>
      </c>
      <c r="I56" s="30" t="s">
        <v>477</v>
      </c>
      <c r="J56" s="18" t="s">
        <v>478</v>
      </c>
      <c r="K56" s="18" t="s">
        <v>479</v>
      </c>
      <c r="L56" s="14"/>
      <c r="M56" s="91"/>
      <c r="N56" s="16">
        <v>45400</v>
      </c>
      <c r="O56" s="91" t="s">
        <v>480</v>
      </c>
      <c r="P56" s="14" t="s">
        <v>84</v>
      </c>
      <c r="Q56" s="91" t="s">
        <v>481</v>
      </c>
      <c r="R56" s="14" t="s">
        <v>31</v>
      </c>
      <c r="S56" s="14" t="s">
        <v>81</v>
      </c>
      <c r="T56" s="14" t="s">
        <v>79</v>
      </c>
      <c r="U56" s="14" t="s">
        <v>79</v>
      </c>
      <c r="V56" s="91">
        <v>106580</v>
      </c>
      <c r="W56" s="91">
        <v>3</v>
      </c>
      <c r="X56" s="91"/>
      <c r="Y56" s="14"/>
      <c r="Z56" s="14">
        <v>3174427</v>
      </c>
      <c r="AA56" s="14" t="s">
        <v>482</v>
      </c>
      <c r="AB56" s="4"/>
      <c r="AD56" s="1"/>
      <c r="AE56" s="1"/>
      <c r="AF56">
        <f>COUNTIF(Лист2!A:A,Лист1!R56)</f>
        <v>0</v>
      </c>
      <c r="AG56" s="5"/>
      <c r="AH56" s="8"/>
      <c r="AI56" s="6"/>
      <c r="AJ56" s="4"/>
      <c r="AK56" s="6"/>
      <c r="AL56" s="7"/>
    </row>
    <row r="57" spans="1:38" ht="88.15">
      <c r="A57" s="10">
        <v>56</v>
      </c>
      <c r="B57" s="18" t="s">
        <v>483</v>
      </c>
      <c r="C57" s="93">
        <v>3103005694</v>
      </c>
      <c r="D57" s="18">
        <v>310301001</v>
      </c>
      <c r="E57" s="18" t="s">
        <v>484</v>
      </c>
      <c r="F57" s="14" t="s">
        <v>77</v>
      </c>
      <c r="G57" s="94">
        <v>45384</v>
      </c>
      <c r="H57" s="91">
        <v>141384</v>
      </c>
      <c r="I57" s="30" t="s">
        <v>485</v>
      </c>
      <c r="J57" s="18" t="s">
        <v>486</v>
      </c>
      <c r="K57" s="18" t="s">
        <v>487</v>
      </c>
      <c r="L57" s="14"/>
      <c r="M57" s="91"/>
      <c r="N57" s="16">
        <v>45400</v>
      </c>
      <c r="O57" s="91" t="s">
        <v>480</v>
      </c>
      <c r="P57" s="14" t="s">
        <v>84</v>
      </c>
      <c r="Q57" s="91" t="s">
        <v>488</v>
      </c>
      <c r="R57" s="14" t="s">
        <v>31</v>
      </c>
      <c r="S57" s="14" t="s">
        <v>101</v>
      </c>
      <c r="T57" s="14" t="s">
        <v>79</v>
      </c>
      <c r="U57" s="14" t="s">
        <v>79</v>
      </c>
      <c r="V57" s="91">
        <v>139604</v>
      </c>
      <c r="W57" s="91">
        <v>2</v>
      </c>
      <c r="X57" s="91"/>
      <c r="Y57" s="14"/>
      <c r="Z57" s="14">
        <v>3174336</v>
      </c>
      <c r="AA57" s="14" t="s">
        <v>482</v>
      </c>
      <c r="AB57" s="4"/>
      <c r="AD57" s="1"/>
      <c r="AE57" s="1"/>
      <c r="AF57">
        <f>COUNTIF(Лист2!A:A,Лист1!R57)</f>
        <v>0</v>
      </c>
      <c r="AG57" s="5"/>
      <c r="AH57" s="8"/>
      <c r="AI57" s="6"/>
      <c r="AJ57" s="4"/>
      <c r="AK57" s="6"/>
      <c r="AL57" s="7"/>
    </row>
    <row r="58" spans="1:38" ht="88.15">
      <c r="A58" s="10">
        <v>57</v>
      </c>
      <c r="B58" s="18" t="s">
        <v>489</v>
      </c>
      <c r="C58" s="93">
        <v>3113001427</v>
      </c>
      <c r="D58" s="18">
        <v>311301001</v>
      </c>
      <c r="E58" s="18" t="s">
        <v>490</v>
      </c>
      <c r="F58" s="14" t="s">
        <v>77</v>
      </c>
      <c r="G58" s="94">
        <v>45384</v>
      </c>
      <c r="H58" s="91">
        <v>193135</v>
      </c>
      <c r="I58" s="30" t="s">
        <v>491</v>
      </c>
      <c r="J58" s="18" t="s">
        <v>492</v>
      </c>
      <c r="K58" s="18" t="s">
        <v>493</v>
      </c>
      <c r="L58" s="14"/>
      <c r="M58" s="91"/>
      <c r="N58" s="16">
        <v>45400</v>
      </c>
      <c r="O58" s="91" t="s">
        <v>480</v>
      </c>
      <c r="P58" s="14" t="s">
        <v>84</v>
      </c>
      <c r="Q58" s="91" t="s">
        <v>488</v>
      </c>
      <c r="R58" s="14" t="s">
        <v>31</v>
      </c>
      <c r="S58" s="14" t="s">
        <v>101</v>
      </c>
      <c r="T58" s="14" t="s">
        <v>79</v>
      </c>
      <c r="U58" s="14" t="s">
        <v>79</v>
      </c>
      <c r="V58" s="91">
        <v>139372</v>
      </c>
      <c r="W58" s="91">
        <v>2</v>
      </c>
      <c r="X58" s="91"/>
      <c r="Y58" s="14"/>
      <c r="Z58" s="14">
        <v>3170433</v>
      </c>
      <c r="AA58" s="14" t="s">
        <v>482</v>
      </c>
      <c r="AB58" s="4"/>
      <c r="AD58" s="1"/>
      <c r="AE58" s="1"/>
      <c r="AF58">
        <f>COUNTIF(Лист2!A:A,Лист1!R58)</f>
        <v>0</v>
      </c>
      <c r="AG58" s="5"/>
      <c r="AH58" s="8"/>
      <c r="AI58" s="6"/>
      <c r="AJ58" s="4"/>
      <c r="AK58" s="6"/>
      <c r="AL58" s="7"/>
    </row>
    <row r="59" spans="1:38" ht="88.15">
      <c r="A59" s="10">
        <v>58</v>
      </c>
      <c r="B59" s="18" t="s">
        <v>489</v>
      </c>
      <c r="C59" s="93">
        <v>3113001427</v>
      </c>
      <c r="D59" s="18">
        <v>311301001</v>
      </c>
      <c r="E59" s="18" t="s">
        <v>490</v>
      </c>
      <c r="F59" s="14" t="s">
        <v>77</v>
      </c>
      <c r="G59" s="94">
        <v>45384</v>
      </c>
      <c r="H59" s="91">
        <v>193135</v>
      </c>
      <c r="I59" s="30" t="s">
        <v>494</v>
      </c>
      <c r="J59" s="18" t="s">
        <v>495</v>
      </c>
      <c r="K59" s="18" t="s">
        <v>493</v>
      </c>
      <c r="L59" s="14"/>
      <c r="M59" s="91"/>
      <c r="N59" s="16">
        <v>45400</v>
      </c>
      <c r="O59" s="91" t="s">
        <v>480</v>
      </c>
      <c r="P59" s="14" t="s">
        <v>84</v>
      </c>
      <c r="Q59" s="91" t="s">
        <v>488</v>
      </c>
      <c r="R59" s="14" t="s">
        <v>31</v>
      </c>
      <c r="S59" s="14" t="s">
        <v>101</v>
      </c>
      <c r="T59" s="14" t="s">
        <v>79</v>
      </c>
      <c r="U59" s="14" t="s">
        <v>79</v>
      </c>
      <c r="V59" s="91">
        <v>139372</v>
      </c>
      <c r="W59" s="91">
        <v>2</v>
      </c>
      <c r="X59" s="91"/>
      <c r="Y59" s="14"/>
      <c r="Z59" s="14">
        <v>3170433</v>
      </c>
      <c r="AA59" s="14" t="s">
        <v>482</v>
      </c>
      <c r="AB59" s="4"/>
      <c r="AD59" s="1"/>
      <c r="AE59" s="1"/>
      <c r="AF59">
        <f>COUNTIF(Лист2!A:A,Лист1!R59)</f>
        <v>0</v>
      </c>
      <c r="AG59" s="5"/>
      <c r="AH59" s="8"/>
      <c r="AI59" s="6"/>
      <c r="AJ59" s="4"/>
      <c r="AK59" s="6"/>
      <c r="AL59" s="7"/>
    </row>
    <row r="60" spans="1:38" ht="52.9">
      <c r="A60" s="10">
        <v>59</v>
      </c>
      <c r="B60" s="14" t="s">
        <v>496</v>
      </c>
      <c r="C60" s="14">
        <v>311604683412</v>
      </c>
      <c r="D60" s="14"/>
      <c r="E60" s="14" t="s">
        <v>497</v>
      </c>
      <c r="F60" s="14" t="s">
        <v>77</v>
      </c>
      <c r="G60" s="97">
        <v>45384</v>
      </c>
      <c r="H60" s="27">
        <v>10860</v>
      </c>
      <c r="I60" s="16" t="s">
        <v>498</v>
      </c>
      <c r="J60" s="18" t="s">
        <v>499</v>
      </c>
      <c r="K60" s="18" t="s">
        <v>500</v>
      </c>
      <c r="L60" s="27"/>
      <c r="M60" s="14"/>
      <c r="N60" s="107">
        <v>45400</v>
      </c>
      <c r="O60" s="14"/>
      <c r="P60" s="14" t="s">
        <v>80</v>
      </c>
      <c r="Q60" s="14">
        <v>79154243534</v>
      </c>
      <c r="R60" s="14" t="s">
        <v>31</v>
      </c>
      <c r="S60" s="14" t="s">
        <v>101</v>
      </c>
      <c r="T60" s="27" t="s">
        <v>79</v>
      </c>
      <c r="U60" s="14" t="s">
        <v>79</v>
      </c>
      <c r="V60" s="27">
        <v>6622</v>
      </c>
      <c r="W60" s="27">
        <v>3</v>
      </c>
      <c r="X60" s="14"/>
      <c r="Y60" s="14"/>
      <c r="Z60" s="14">
        <v>3170031</v>
      </c>
      <c r="AA60" s="14" t="s">
        <v>501</v>
      </c>
      <c r="AB60" s="4"/>
      <c r="AD60" s="1"/>
      <c r="AE60" s="1"/>
      <c r="AF60">
        <f>COUNTIF(Лист2!A:A,Лист1!R60)</f>
        <v>0</v>
      </c>
      <c r="AG60" s="5"/>
      <c r="AH60" s="8"/>
      <c r="AI60" s="6"/>
      <c r="AJ60" s="4"/>
      <c r="AK60" s="6"/>
      <c r="AL60" s="7"/>
    </row>
    <row r="61" spans="1:38" ht="88.15">
      <c r="A61" s="10">
        <v>60</v>
      </c>
      <c r="B61" s="14" t="s">
        <v>502</v>
      </c>
      <c r="C61" s="14" t="s">
        <v>503</v>
      </c>
      <c r="D61" s="14">
        <v>780101001</v>
      </c>
      <c r="E61" s="14" t="s">
        <v>504</v>
      </c>
      <c r="F61" s="14" t="s">
        <v>77</v>
      </c>
      <c r="G61" s="97">
        <v>45384</v>
      </c>
      <c r="H61" s="27">
        <v>453889</v>
      </c>
      <c r="I61" s="16" t="s">
        <v>505</v>
      </c>
      <c r="J61" s="18" t="s">
        <v>506</v>
      </c>
      <c r="K61" s="18" t="s">
        <v>507</v>
      </c>
      <c r="L61" s="27"/>
      <c r="M61" s="14"/>
      <c r="N61" s="107">
        <v>45400</v>
      </c>
      <c r="O61" s="14" t="s">
        <v>480</v>
      </c>
      <c r="P61" s="14" t="s">
        <v>84</v>
      </c>
      <c r="Q61" s="14" t="s">
        <v>508</v>
      </c>
      <c r="R61" s="14" t="s">
        <v>31</v>
      </c>
      <c r="S61" s="14" t="s">
        <v>101</v>
      </c>
      <c r="T61" s="27" t="s">
        <v>79</v>
      </c>
      <c r="U61" s="14" t="s">
        <v>79</v>
      </c>
      <c r="V61" s="27">
        <v>466895</v>
      </c>
      <c r="W61" s="27">
        <v>1</v>
      </c>
      <c r="X61" s="14"/>
      <c r="Y61" s="14"/>
      <c r="Z61" s="14">
        <v>3174351</v>
      </c>
      <c r="AA61" s="14" t="s">
        <v>482</v>
      </c>
      <c r="AB61" s="4"/>
      <c r="AD61" s="1"/>
      <c r="AE61" s="1"/>
      <c r="AF61">
        <f>COUNTIF(Лист2!A:A,Лист1!R61)</f>
        <v>0</v>
      </c>
      <c r="AG61" s="5"/>
      <c r="AH61" s="8"/>
      <c r="AI61" s="6"/>
      <c r="AJ61" s="4"/>
      <c r="AK61" s="6"/>
      <c r="AL61" s="7"/>
    </row>
    <row r="62" spans="1:38" ht="88.15">
      <c r="A62" s="10">
        <v>61</v>
      </c>
      <c r="B62" s="14" t="s">
        <v>509</v>
      </c>
      <c r="C62" s="14" t="s">
        <v>510</v>
      </c>
      <c r="D62" s="14">
        <v>310301001</v>
      </c>
      <c r="E62" s="14" t="s">
        <v>511</v>
      </c>
      <c r="F62" s="14" t="s">
        <v>77</v>
      </c>
      <c r="G62" s="97">
        <v>45384</v>
      </c>
      <c r="H62" s="27">
        <v>27553</v>
      </c>
      <c r="I62" s="16" t="s">
        <v>512</v>
      </c>
      <c r="J62" s="18" t="s">
        <v>513</v>
      </c>
      <c r="K62" s="18" t="s">
        <v>514</v>
      </c>
      <c r="L62" s="27"/>
      <c r="M62" s="14"/>
      <c r="N62" s="107">
        <v>45400</v>
      </c>
      <c r="O62" s="14" t="s">
        <v>480</v>
      </c>
      <c r="P62" s="14" t="s">
        <v>84</v>
      </c>
      <c r="Q62" s="14" t="s">
        <v>515</v>
      </c>
      <c r="R62" s="14" t="s">
        <v>31</v>
      </c>
      <c r="S62" s="14" t="s">
        <v>101</v>
      </c>
      <c r="T62" s="27" t="s">
        <v>79</v>
      </c>
      <c r="U62" s="14" t="s">
        <v>79</v>
      </c>
      <c r="V62" s="27">
        <v>57553</v>
      </c>
      <c r="W62" s="27">
        <v>2</v>
      </c>
      <c r="X62" s="14"/>
      <c r="Y62" s="14"/>
      <c r="Z62" s="14">
        <v>3170004</v>
      </c>
      <c r="AA62" s="14" t="s">
        <v>482</v>
      </c>
      <c r="AB62" s="4"/>
      <c r="AD62" s="1"/>
      <c r="AE62" s="1"/>
      <c r="AF62">
        <f>COUNTIF(Лист2!A:A,Лист1!R62)</f>
        <v>0</v>
      </c>
      <c r="AG62" s="5"/>
      <c r="AH62" s="8"/>
      <c r="AI62" s="6"/>
      <c r="AJ62" s="4"/>
      <c r="AK62" s="6"/>
      <c r="AL62" s="7"/>
    </row>
    <row r="63" spans="1:38" ht="70.5">
      <c r="A63" s="10">
        <v>62</v>
      </c>
      <c r="B63" s="14" t="s">
        <v>516</v>
      </c>
      <c r="C63" s="14">
        <v>310300712645</v>
      </c>
      <c r="D63" s="14"/>
      <c r="E63" s="14" t="s">
        <v>517</v>
      </c>
      <c r="F63" s="14" t="s">
        <v>77</v>
      </c>
      <c r="G63" s="97">
        <v>45384</v>
      </c>
      <c r="H63" s="27">
        <v>6850</v>
      </c>
      <c r="I63" s="16" t="s">
        <v>518</v>
      </c>
      <c r="J63" s="18" t="s">
        <v>519</v>
      </c>
      <c r="K63" s="18" t="s">
        <v>520</v>
      </c>
      <c r="L63" s="27"/>
      <c r="M63" s="14"/>
      <c r="N63" s="107">
        <v>45400</v>
      </c>
      <c r="O63" s="14"/>
      <c r="P63" s="14" t="s">
        <v>80</v>
      </c>
      <c r="Q63" s="14">
        <v>79087832085</v>
      </c>
      <c r="R63" s="14" t="s">
        <v>31</v>
      </c>
      <c r="S63" s="14" t="s">
        <v>101</v>
      </c>
      <c r="T63" s="27" t="s">
        <v>79</v>
      </c>
      <c r="U63" s="14" t="s">
        <v>79</v>
      </c>
      <c r="V63" s="27">
        <v>11505</v>
      </c>
      <c r="W63" s="27">
        <v>2</v>
      </c>
      <c r="X63" s="14"/>
      <c r="Y63" s="14"/>
      <c r="Z63" s="14">
        <v>3170519</v>
      </c>
      <c r="AA63" s="14" t="s">
        <v>501</v>
      </c>
      <c r="AB63" s="4"/>
      <c r="AD63" s="1"/>
      <c r="AE63" s="1"/>
      <c r="AF63">
        <f>COUNTIF(Лист2!A:A,Лист1!R63)</f>
        <v>0</v>
      </c>
      <c r="AG63" s="5"/>
      <c r="AH63" s="8"/>
      <c r="AI63" s="6"/>
      <c r="AJ63" s="4"/>
      <c r="AK63" s="6"/>
      <c r="AL63" s="7"/>
    </row>
    <row r="64" spans="1:38" ht="88.15">
      <c r="A64" s="10">
        <v>63</v>
      </c>
      <c r="B64" s="14" t="s">
        <v>176</v>
      </c>
      <c r="C64" s="14">
        <v>310301263618</v>
      </c>
      <c r="D64" s="14"/>
      <c r="E64" s="14" t="s">
        <v>177</v>
      </c>
      <c r="F64" s="14" t="s">
        <v>77</v>
      </c>
      <c r="G64" s="97">
        <v>45384</v>
      </c>
      <c r="H64" s="27">
        <v>11300</v>
      </c>
      <c r="I64" s="16" t="s">
        <v>178</v>
      </c>
      <c r="J64" s="18" t="s">
        <v>82</v>
      </c>
      <c r="K64" s="18" t="s">
        <v>179</v>
      </c>
      <c r="L64" s="27"/>
      <c r="M64" s="14"/>
      <c r="N64" s="107">
        <v>45400</v>
      </c>
      <c r="O64" s="14"/>
      <c r="P64" s="14" t="s">
        <v>80</v>
      </c>
      <c r="Q64" s="14">
        <v>89056762533</v>
      </c>
      <c r="R64" s="14" t="s">
        <v>31</v>
      </c>
      <c r="S64" s="14" t="s">
        <v>81</v>
      </c>
      <c r="T64" s="27" t="s">
        <v>79</v>
      </c>
      <c r="U64" s="14" t="s">
        <v>79</v>
      </c>
      <c r="V64" s="27">
        <v>15202</v>
      </c>
      <c r="W64" s="27">
        <v>2</v>
      </c>
      <c r="X64" s="14"/>
      <c r="Y64" s="14"/>
      <c r="Z64" s="14">
        <v>3170562</v>
      </c>
      <c r="AA64" s="14" t="s">
        <v>482</v>
      </c>
      <c r="AB64" s="4"/>
      <c r="AD64" s="1"/>
      <c r="AE64" s="1"/>
      <c r="AF64">
        <f>COUNTIF(Лист2!A:A,Лист1!R64)</f>
        <v>0</v>
      </c>
      <c r="AG64" s="5"/>
      <c r="AH64" s="8"/>
      <c r="AI64" s="6"/>
      <c r="AJ64" s="4"/>
      <c r="AK64" s="6"/>
      <c r="AL64" s="7"/>
    </row>
    <row r="65" spans="1:38" ht="52.9">
      <c r="A65" s="10">
        <v>64</v>
      </c>
      <c r="B65" s="14" t="s">
        <v>180</v>
      </c>
      <c r="C65" s="14">
        <v>312329751351</v>
      </c>
      <c r="D65" s="14"/>
      <c r="E65" s="14" t="s">
        <v>181</v>
      </c>
      <c r="F65" s="14" t="s">
        <v>77</v>
      </c>
      <c r="G65" s="97">
        <v>45384</v>
      </c>
      <c r="H65" s="27">
        <v>6600</v>
      </c>
      <c r="I65" s="16" t="s">
        <v>182</v>
      </c>
      <c r="J65" s="18" t="s">
        <v>95</v>
      </c>
      <c r="K65" s="18" t="s">
        <v>183</v>
      </c>
      <c r="L65" s="27"/>
      <c r="M65" s="14"/>
      <c r="N65" s="107">
        <v>45400</v>
      </c>
      <c r="O65" s="14"/>
      <c r="P65" s="14" t="s">
        <v>80</v>
      </c>
      <c r="Q65" s="14">
        <v>89065666555</v>
      </c>
      <c r="R65" s="14" t="s">
        <v>31</v>
      </c>
      <c r="S65" s="14" t="s">
        <v>81</v>
      </c>
      <c r="T65" s="27" t="s">
        <v>79</v>
      </c>
      <c r="U65" s="14" t="s">
        <v>79</v>
      </c>
      <c r="V65" s="27">
        <v>1520</v>
      </c>
      <c r="W65" s="27">
        <v>3</v>
      </c>
      <c r="X65" s="14"/>
      <c r="Y65" s="14"/>
      <c r="Z65" s="14">
        <v>3170236</v>
      </c>
      <c r="AA65" s="14" t="s">
        <v>501</v>
      </c>
      <c r="AB65" s="4"/>
      <c r="AD65" s="1"/>
      <c r="AE65" s="1"/>
      <c r="AF65">
        <f>COUNTIF(Лист2!A:A,Лист1!R65)</f>
        <v>0</v>
      </c>
      <c r="AG65" s="5"/>
      <c r="AH65" s="8"/>
      <c r="AI65" s="6"/>
      <c r="AJ65" s="4"/>
      <c r="AK65" s="6"/>
      <c r="AL65" s="7"/>
    </row>
    <row r="66" spans="1:38" ht="52.9">
      <c r="A66" s="10">
        <v>65</v>
      </c>
      <c r="B66" s="14" t="s">
        <v>521</v>
      </c>
      <c r="C66" s="14">
        <v>310300755800</v>
      </c>
      <c r="D66" s="14"/>
      <c r="E66" s="14" t="s">
        <v>522</v>
      </c>
      <c r="F66" s="14" t="s">
        <v>77</v>
      </c>
      <c r="G66" s="97">
        <v>45384</v>
      </c>
      <c r="H66" s="27">
        <v>5355</v>
      </c>
      <c r="I66" s="16" t="s">
        <v>523</v>
      </c>
      <c r="J66" s="18" t="s">
        <v>524</v>
      </c>
      <c r="K66" s="18" t="s">
        <v>525</v>
      </c>
      <c r="L66" s="27"/>
      <c r="M66" s="14"/>
      <c r="N66" s="107">
        <v>45400</v>
      </c>
      <c r="O66" s="14"/>
      <c r="P66" s="14" t="s">
        <v>80</v>
      </c>
      <c r="Q66" s="14">
        <v>89511528204</v>
      </c>
      <c r="R66" s="14" t="s">
        <v>31</v>
      </c>
      <c r="S66" s="14" t="s">
        <v>81</v>
      </c>
      <c r="T66" s="27" t="s">
        <v>79</v>
      </c>
      <c r="U66" s="14" t="s">
        <v>79</v>
      </c>
      <c r="V66" s="27">
        <v>8278</v>
      </c>
      <c r="W66" s="27">
        <v>2</v>
      </c>
      <c r="X66" s="14"/>
      <c r="Y66" s="14"/>
      <c r="Z66" s="14">
        <v>3170328</v>
      </c>
      <c r="AA66" s="14" t="s">
        <v>501</v>
      </c>
      <c r="AB66" s="4"/>
      <c r="AD66" s="1"/>
      <c r="AE66" s="1"/>
      <c r="AF66">
        <f>COUNTIF(Лист2!A:A,Лист1!R66)</f>
        <v>0</v>
      </c>
      <c r="AG66" s="5"/>
      <c r="AH66" s="8"/>
      <c r="AI66" s="6"/>
      <c r="AJ66" s="4"/>
      <c r="AK66" s="6"/>
      <c r="AL66" s="7"/>
    </row>
    <row r="67" spans="1:38" ht="52.9">
      <c r="A67" s="10">
        <v>66</v>
      </c>
      <c r="B67" s="14" t="s">
        <v>526</v>
      </c>
      <c r="C67" s="14">
        <v>312600660293</v>
      </c>
      <c r="D67" s="14" t="s">
        <v>76</v>
      </c>
      <c r="E67" s="14" t="s">
        <v>527</v>
      </c>
      <c r="F67" s="14" t="s">
        <v>77</v>
      </c>
      <c r="G67" s="97" t="s">
        <v>528</v>
      </c>
      <c r="H67" s="27" t="s">
        <v>529</v>
      </c>
      <c r="I67" s="16" t="s">
        <v>530</v>
      </c>
      <c r="J67" s="18" t="s">
        <v>86</v>
      </c>
      <c r="K67" s="18" t="s">
        <v>531</v>
      </c>
      <c r="L67" s="27" t="s">
        <v>85</v>
      </c>
      <c r="M67" s="14">
        <v>0</v>
      </c>
      <c r="N67" s="97" t="s">
        <v>532</v>
      </c>
      <c r="O67" s="14" t="s">
        <v>76</v>
      </c>
      <c r="P67" s="14" t="s">
        <v>78</v>
      </c>
      <c r="Q67" s="14">
        <v>89107361933</v>
      </c>
      <c r="R67" s="14" t="s">
        <v>32</v>
      </c>
      <c r="S67" s="14" t="s">
        <v>101</v>
      </c>
      <c r="T67" s="27" t="s">
        <v>79</v>
      </c>
      <c r="U67" s="14" t="s">
        <v>79</v>
      </c>
      <c r="V67" s="27" t="s">
        <v>533</v>
      </c>
      <c r="W67" s="27">
        <v>2</v>
      </c>
      <c r="X67" s="14" t="s">
        <v>76</v>
      </c>
      <c r="Y67" s="14" t="s">
        <v>76</v>
      </c>
      <c r="Z67" s="14">
        <v>4260841</v>
      </c>
      <c r="AA67" s="14" t="s">
        <v>534</v>
      </c>
      <c r="AB67" s="4"/>
      <c r="AD67" s="1"/>
      <c r="AE67" s="1"/>
      <c r="AF67">
        <f>COUNTIF(Лист2!A:A,Лист1!R67)</f>
        <v>0</v>
      </c>
      <c r="AG67" s="5"/>
      <c r="AH67" s="8"/>
      <c r="AI67" s="6"/>
      <c r="AJ67" s="4"/>
      <c r="AK67" s="6"/>
      <c r="AL67" s="7"/>
    </row>
    <row r="68" spans="1:38" ht="35.25">
      <c r="A68" s="10">
        <v>67</v>
      </c>
      <c r="B68" s="27" t="s">
        <v>526</v>
      </c>
      <c r="C68" s="95">
        <v>312600660293</v>
      </c>
      <c r="D68" s="95" t="s">
        <v>76</v>
      </c>
      <c r="E68" s="27" t="s">
        <v>527</v>
      </c>
      <c r="F68" s="27" t="s">
        <v>77</v>
      </c>
      <c r="G68" s="28" t="s">
        <v>528</v>
      </c>
      <c r="H68" s="27" t="s">
        <v>529</v>
      </c>
      <c r="I68" s="28" t="s">
        <v>535</v>
      </c>
      <c r="J68" s="27" t="s">
        <v>536</v>
      </c>
      <c r="K68" s="27" t="s">
        <v>531</v>
      </c>
      <c r="L68" s="27" t="s">
        <v>85</v>
      </c>
      <c r="M68" s="27">
        <v>0</v>
      </c>
      <c r="N68" s="28" t="s">
        <v>532</v>
      </c>
      <c r="O68" s="27" t="s">
        <v>76</v>
      </c>
      <c r="P68" s="27" t="s">
        <v>78</v>
      </c>
      <c r="Q68" s="27">
        <v>89107361933</v>
      </c>
      <c r="R68" s="27" t="s">
        <v>32</v>
      </c>
      <c r="S68" s="27" t="s">
        <v>101</v>
      </c>
      <c r="T68" s="27" t="s">
        <v>79</v>
      </c>
      <c r="U68" s="27" t="s">
        <v>79</v>
      </c>
      <c r="V68" s="27" t="s">
        <v>533</v>
      </c>
      <c r="W68" s="27">
        <v>2</v>
      </c>
      <c r="X68" s="29" t="s">
        <v>76</v>
      </c>
      <c r="Y68" s="14" t="s">
        <v>76</v>
      </c>
      <c r="Z68" s="14">
        <v>4260841</v>
      </c>
      <c r="AA68" s="14" t="s">
        <v>534</v>
      </c>
      <c r="AB68" s="4"/>
      <c r="AD68" s="1"/>
      <c r="AE68" s="1"/>
      <c r="AF68">
        <f>COUNTIF(Лист2!A:A,Лист1!R68)</f>
        <v>0</v>
      </c>
      <c r="AG68" s="5"/>
      <c r="AH68" s="8"/>
      <c r="AI68" s="6"/>
      <c r="AJ68" s="4"/>
      <c r="AK68" s="6"/>
      <c r="AL68" s="7"/>
    </row>
    <row r="69" spans="1:38" ht="35.25">
      <c r="A69" s="10">
        <v>68</v>
      </c>
      <c r="B69" s="27" t="s">
        <v>537</v>
      </c>
      <c r="C69" s="95">
        <v>312604032356</v>
      </c>
      <c r="D69" s="95" t="s">
        <v>76</v>
      </c>
      <c r="E69" s="27" t="s">
        <v>538</v>
      </c>
      <c r="F69" s="27" t="s">
        <v>77</v>
      </c>
      <c r="G69" s="28" t="s">
        <v>528</v>
      </c>
      <c r="H69" s="27" t="s">
        <v>539</v>
      </c>
      <c r="I69" s="28" t="s">
        <v>540</v>
      </c>
      <c r="J69" s="27" t="s">
        <v>86</v>
      </c>
      <c r="K69" s="27" t="s">
        <v>541</v>
      </c>
      <c r="L69" s="27" t="s">
        <v>85</v>
      </c>
      <c r="M69" s="27">
        <v>0</v>
      </c>
      <c r="N69" s="28" t="s">
        <v>532</v>
      </c>
      <c r="O69" s="27" t="s">
        <v>76</v>
      </c>
      <c r="P69" s="27" t="s">
        <v>78</v>
      </c>
      <c r="Q69" s="27">
        <v>89511599227</v>
      </c>
      <c r="R69" s="27" t="s">
        <v>32</v>
      </c>
      <c r="S69" s="27" t="s">
        <v>101</v>
      </c>
      <c r="T69" s="27" t="s">
        <v>79</v>
      </c>
      <c r="U69" s="27" t="s">
        <v>79</v>
      </c>
      <c r="V69" s="27" t="s">
        <v>542</v>
      </c>
      <c r="W69" s="27">
        <v>2</v>
      </c>
      <c r="X69" s="29" t="s">
        <v>76</v>
      </c>
      <c r="Y69" s="14" t="s">
        <v>76</v>
      </c>
      <c r="Z69" s="14">
        <v>4060430</v>
      </c>
      <c r="AA69" s="14" t="s">
        <v>534</v>
      </c>
      <c r="AB69" s="4"/>
      <c r="AD69" s="1"/>
      <c r="AE69" s="1"/>
      <c r="AF69">
        <f>COUNTIF(Лист2!A:A,Лист1!R69)</f>
        <v>0</v>
      </c>
      <c r="AG69" s="5"/>
      <c r="AH69" s="8"/>
      <c r="AI69" s="6"/>
      <c r="AJ69" s="4"/>
      <c r="AK69" s="6"/>
      <c r="AL69" s="7"/>
    </row>
    <row r="70" spans="1:38" ht="35.25">
      <c r="A70" s="10">
        <v>69</v>
      </c>
      <c r="B70" s="27" t="s">
        <v>537</v>
      </c>
      <c r="C70" s="95">
        <v>312604032356</v>
      </c>
      <c r="D70" s="95" t="s">
        <v>76</v>
      </c>
      <c r="E70" s="27" t="s">
        <v>538</v>
      </c>
      <c r="F70" s="27" t="s">
        <v>77</v>
      </c>
      <c r="G70" s="28" t="s">
        <v>528</v>
      </c>
      <c r="H70" s="27" t="s">
        <v>539</v>
      </c>
      <c r="I70" s="28" t="s">
        <v>543</v>
      </c>
      <c r="J70" s="27" t="s">
        <v>86</v>
      </c>
      <c r="K70" s="27" t="s">
        <v>544</v>
      </c>
      <c r="L70" s="27" t="s">
        <v>85</v>
      </c>
      <c r="M70" s="27">
        <v>0</v>
      </c>
      <c r="N70" s="28" t="s">
        <v>532</v>
      </c>
      <c r="O70" s="27" t="s">
        <v>76</v>
      </c>
      <c r="P70" s="27" t="s">
        <v>78</v>
      </c>
      <c r="Q70" s="27">
        <v>89511599227</v>
      </c>
      <c r="R70" s="27" t="s">
        <v>32</v>
      </c>
      <c r="S70" s="27" t="s">
        <v>101</v>
      </c>
      <c r="T70" s="27" t="s">
        <v>79</v>
      </c>
      <c r="U70" s="27" t="s">
        <v>79</v>
      </c>
      <c r="V70" s="27" t="s">
        <v>542</v>
      </c>
      <c r="W70" s="27">
        <v>2</v>
      </c>
      <c r="X70" s="29" t="s">
        <v>76</v>
      </c>
      <c r="Y70" s="14" t="s">
        <v>76</v>
      </c>
      <c r="Z70" s="14">
        <v>4060430</v>
      </c>
      <c r="AA70" s="14" t="s">
        <v>534</v>
      </c>
      <c r="AB70" s="4"/>
      <c r="AD70" s="1"/>
      <c r="AE70" s="1"/>
      <c r="AF70">
        <f>COUNTIF(Лист2!A:A,Лист1!R70)</f>
        <v>0</v>
      </c>
      <c r="AG70" s="5"/>
      <c r="AH70" s="8"/>
      <c r="AI70" s="6"/>
      <c r="AJ70" s="4"/>
      <c r="AK70" s="6"/>
      <c r="AL70" s="7"/>
    </row>
    <row r="71" spans="1:38" ht="35.25">
      <c r="A71" s="10">
        <v>70</v>
      </c>
      <c r="B71" s="27" t="s">
        <v>537</v>
      </c>
      <c r="C71" s="95">
        <v>312604032356</v>
      </c>
      <c r="D71" s="95" t="s">
        <v>76</v>
      </c>
      <c r="E71" s="27" t="s">
        <v>538</v>
      </c>
      <c r="F71" s="27" t="s">
        <v>77</v>
      </c>
      <c r="G71" s="28" t="s">
        <v>528</v>
      </c>
      <c r="H71" s="27" t="s">
        <v>539</v>
      </c>
      <c r="I71" s="28" t="s">
        <v>545</v>
      </c>
      <c r="J71" s="27" t="s">
        <v>86</v>
      </c>
      <c r="K71" s="27" t="s">
        <v>546</v>
      </c>
      <c r="L71" s="27" t="s">
        <v>85</v>
      </c>
      <c r="M71" s="27">
        <v>0</v>
      </c>
      <c r="N71" s="28" t="s">
        <v>532</v>
      </c>
      <c r="O71" s="27" t="s">
        <v>76</v>
      </c>
      <c r="P71" s="27" t="s">
        <v>78</v>
      </c>
      <c r="Q71" s="27">
        <v>89511599227</v>
      </c>
      <c r="R71" s="27" t="s">
        <v>32</v>
      </c>
      <c r="S71" s="27" t="s">
        <v>101</v>
      </c>
      <c r="T71" s="27" t="s">
        <v>79</v>
      </c>
      <c r="U71" s="27" t="s">
        <v>79</v>
      </c>
      <c r="V71" s="27" t="s">
        <v>542</v>
      </c>
      <c r="W71" s="27">
        <v>2</v>
      </c>
      <c r="X71" s="29" t="s">
        <v>76</v>
      </c>
      <c r="Y71" s="14" t="s">
        <v>76</v>
      </c>
      <c r="Z71" s="14">
        <v>4060430</v>
      </c>
      <c r="AA71" s="14" t="s">
        <v>534</v>
      </c>
      <c r="AB71" s="4"/>
      <c r="AD71" s="1"/>
      <c r="AE71" s="1"/>
      <c r="AF71">
        <f>COUNTIF(Лист2!A:A,Лист1!R71)</f>
        <v>0</v>
      </c>
      <c r="AG71" s="5"/>
      <c r="AH71" s="8"/>
      <c r="AI71" s="6"/>
      <c r="AJ71" s="4"/>
      <c r="AK71" s="6"/>
      <c r="AL71" s="7"/>
    </row>
    <row r="72" spans="1:38" ht="35.25">
      <c r="A72" s="10">
        <v>71</v>
      </c>
      <c r="B72" s="27" t="s">
        <v>547</v>
      </c>
      <c r="C72" s="95">
        <v>312600157869</v>
      </c>
      <c r="D72" s="95" t="s">
        <v>76</v>
      </c>
      <c r="E72" s="27" t="s">
        <v>548</v>
      </c>
      <c r="F72" s="27" t="s">
        <v>77</v>
      </c>
      <c r="G72" s="28" t="s">
        <v>528</v>
      </c>
      <c r="H72" s="27" t="s">
        <v>549</v>
      </c>
      <c r="I72" s="28" t="s">
        <v>550</v>
      </c>
      <c r="J72" s="27" t="s">
        <v>551</v>
      </c>
      <c r="K72" s="27" t="s">
        <v>552</v>
      </c>
      <c r="L72" s="27" t="s">
        <v>85</v>
      </c>
      <c r="M72" s="27">
        <v>0</v>
      </c>
      <c r="N72" s="28" t="s">
        <v>532</v>
      </c>
      <c r="O72" s="27" t="s">
        <v>76</v>
      </c>
      <c r="P72" s="27" t="s">
        <v>78</v>
      </c>
      <c r="Q72" s="27">
        <v>89040929519</v>
      </c>
      <c r="R72" s="27" t="s">
        <v>32</v>
      </c>
      <c r="S72" s="27" t="s">
        <v>81</v>
      </c>
      <c r="T72" s="27" t="s">
        <v>79</v>
      </c>
      <c r="U72" s="27" t="s">
        <v>79</v>
      </c>
      <c r="V72" s="27" t="s">
        <v>553</v>
      </c>
      <c r="W72" s="27">
        <v>1</v>
      </c>
      <c r="X72" s="29" t="s">
        <v>76</v>
      </c>
      <c r="Y72" s="14" t="s">
        <v>76</v>
      </c>
      <c r="Z72" s="14">
        <v>4260222</v>
      </c>
      <c r="AA72" s="14" t="s">
        <v>534</v>
      </c>
      <c r="AB72" s="4"/>
      <c r="AD72" s="1"/>
      <c r="AE72" s="1"/>
      <c r="AF72">
        <f>COUNTIF(Лист2!A:A,Лист1!R72)</f>
        <v>0</v>
      </c>
      <c r="AG72" s="5"/>
      <c r="AH72" s="8"/>
      <c r="AI72" s="6"/>
      <c r="AJ72" s="4"/>
      <c r="AK72" s="6"/>
      <c r="AL72" s="7"/>
    </row>
    <row r="73" spans="1:38" ht="35.25">
      <c r="A73" s="10">
        <v>72</v>
      </c>
      <c r="B73" s="27" t="s">
        <v>554</v>
      </c>
      <c r="C73" s="95">
        <v>312603614658</v>
      </c>
      <c r="D73" s="95" t="s">
        <v>76</v>
      </c>
      <c r="E73" s="27" t="s">
        <v>555</v>
      </c>
      <c r="F73" s="27" t="s">
        <v>77</v>
      </c>
      <c r="G73" s="28" t="s">
        <v>528</v>
      </c>
      <c r="H73" s="27" t="s">
        <v>556</v>
      </c>
      <c r="I73" s="28" t="s">
        <v>557</v>
      </c>
      <c r="J73" s="27" t="s">
        <v>86</v>
      </c>
      <c r="K73" s="27" t="s">
        <v>558</v>
      </c>
      <c r="L73" s="27" t="s">
        <v>85</v>
      </c>
      <c r="M73" s="27">
        <v>0</v>
      </c>
      <c r="N73" s="28" t="s">
        <v>532</v>
      </c>
      <c r="O73" s="27" t="s">
        <v>76</v>
      </c>
      <c r="P73" s="27" t="s">
        <v>78</v>
      </c>
      <c r="Q73" s="27">
        <v>89103233340</v>
      </c>
      <c r="R73" s="27" t="s">
        <v>32</v>
      </c>
      <c r="S73" s="27" t="s">
        <v>81</v>
      </c>
      <c r="T73" s="27" t="s">
        <v>79</v>
      </c>
      <c r="U73" s="27" t="s">
        <v>79</v>
      </c>
      <c r="V73" s="27" t="s">
        <v>559</v>
      </c>
      <c r="W73" s="27">
        <v>1</v>
      </c>
      <c r="X73" s="29" t="s">
        <v>76</v>
      </c>
      <c r="Y73" s="14" t="s">
        <v>76</v>
      </c>
      <c r="Z73" s="14">
        <v>4260590</v>
      </c>
      <c r="AA73" s="14" t="s">
        <v>534</v>
      </c>
      <c r="AB73" s="4"/>
      <c r="AD73" s="1"/>
      <c r="AE73" s="1"/>
      <c r="AF73">
        <f>COUNTIF(Лист2!A:A,Лист1!R73)</f>
        <v>0</v>
      </c>
      <c r="AG73" s="5"/>
      <c r="AH73" s="8"/>
      <c r="AI73" s="6"/>
      <c r="AJ73" s="4"/>
      <c r="AK73" s="6"/>
      <c r="AL73" s="7"/>
    </row>
    <row r="74" spans="1:38" ht="35.25">
      <c r="A74" s="10">
        <v>73</v>
      </c>
      <c r="B74" s="27" t="s">
        <v>560</v>
      </c>
      <c r="C74" s="95">
        <v>3126020191</v>
      </c>
      <c r="D74" s="95">
        <v>312601001</v>
      </c>
      <c r="E74" s="27" t="s">
        <v>561</v>
      </c>
      <c r="F74" s="27" t="s">
        <v>77</v>
      </c>
      <c r="G74" s="28" t="s">
        <v>528</v>
      </c>
      <c r="H74" s="27" t="s">
        <v>562</v>
      </c>
      <c r="I74" s="28" t="s">
        <v>563</v>
      </c>
      <c r="J74" s="27" t="s">
        <v>564</v>
      </c>
      <c r="K74" s="27" t="s">
        <v>565</v>
      </c>
      <c r="L74" s="27" t="s">
        <v>85</v>
      </c>
      <c r="M74" s="27">
        <v>0</v>
      </c>
      <c r="N74" s="28" t="s">
        <v>532</v>
      </c>
      <c r="O74" s="27" t="s">
        <v>76</v>
      </c>
      <c r="P74" s="27" t="s">
        <v>78</v>
      </c>
      <c r="Q74" s="27">
        <v>89158658794</v>
      </c>
      <c r="R74" s="27" t="s">
        <v>32</v>
      </c>
      <c r="S74" s="27" t="s">
        <v>101</v>
      </c>
      <c r="T74" s="27" t="s">
        <v>79</v>
      </c>
      <c r="U74" s="27" t="s">
        <v>79</v>
      </c>
      <c r="V74" s="27" t="s">
        <v>566</v>
      </c>
      <c r="W74" s="27">
        <v>2</v>
      </c>
      <c r="X74" s="29" t="s">
        <v>76</v>
      </c>
      <c r="Y74" s="14" t="s">
        <v>76</v>
      </c>
      <c r="Z74" s="14">
        <v>4060580</v>
      </c>
      <c r="AA74" s="14" t="s">
        <v>534</v>
      </c>
      <c r="AB74" s="4"/>
      <c r="AD74" s="1"/>
      <c r="AE74" s="1"/>
      <c r="AF74">
        <f>COUNTIF(Лист2!A:A,Лист1!R74)</f>
        <v>0</v>
      </c>
      <c r="AG74" s="5"/>
      <c r="AH74" s="8"/>
      <c r="AI74" s="6"/>
      <c r="AJ74" s="4"/>
      <c r="AK74" s="6"/>
      <c r="AL74" s="7"/>
    </row>
    <row r="75" spans="1:38" ht="23.25">
      <c r="A75" s="10">
        <v>74</v>
      </c>
      <c r="B75" s="27" t="s">
        <v>567</v>
      </c>
      <c r="C75" s="95">
        <v>312707253692</v>
      </c>
      <c r="D75" s="95"/>
      <c r="E75" s="27" t="s">
        <v>568</v>
      </c>
      <c r="F75" s="27" t="s">
        <v>96</v>
      </c>
      <c r="G75" s="28">
        <v>45385</v>
      </c>
      <c r="H75" s="27">
        <v>29536.720000000001</v>
      </c>
      <c r="I75" s="28" t="s">
        <v>569</v>
      </c>
      <c r="J75" s="27" t="s">
        <v>95</v>
      </c>
      <c r="K75" s="27" t="s">
        <v>570</v>
      </c>
      <c r="L75" s="27"/>
      <c r="M75" s="27"/>
      <c r="N75" s="28">
        <v>45400</v>
      </c>
      <c r="O75" s="27"/>
      <c r="P75" s="27" t="s">
        <v>78</v>
      </c>
      <c r="Q75" s="27">
        <v>89511350400</v>
      </c>
      <c r="R75" s="27" t="s">
        <v>49</v>
      </c>
      <c r="S75" s="27" t="s">
        <v>101</v>
      </c>
      <c r="T75" s="27" t="s">
        <v>79</v>
      </c>
      <c r="U75" s="27" t="s">
        <v>79</v>
      </c>
      <c r="V75" s="27">
        <v>42195.31</v>
      </c>
      <c r="W75" s="27"/>
      <c r="X75" s="29"/>
      <c r="Y75" s="14"/>
      <c r="Z75" s="14">
        <v>2291775</v>
      </c>
      <c r="AA75" s="14"/>
      <c r="AB75" s="4"/>
      <c r="AD75" s="1"/>
      <c r="AE75" s="1"/>
      <c r="AF75">
        <f>COUNTIF(Лист2!A:A,Лист1!R75)</f>
        <v>1</v>
      </c>
      <c r="AG75" s="5"/>
      <c r="AH75" s="8"/>
      <c r="AI75" s="6"/>
      <c r="AJ75" s="4"/>
      <c r="AK75" s="6"/>
      <c r="AL75" s="7"/>
    </row>
    <row r="76" spans="1:38" ht="23.25">
      <c r="A76" s="10">
        <v>75</v>
      </c>
      <c r="B76" s="27" t="s">
        <v>571</v>
      </c>
      <c r="C76" s="95">
        <v>312703747771</v>
      </c>
      <c r="D76" s="95"/>
      <c r="E76" s="27" t="s">
        <v>572</v>
      </c>
      <c r="F76" s="27" t="s">
        <v>96</v>
      </c>
      <c r="G76" s="28">
        <v>45385</v>
      </c>
      <c r="H76" s="27">
        <v>21043.8</v>
      </c>
      <c r="I76" s="28" t="s">
        <v>573</v>
      </c>
      <c r="J76" s="27" t="s">
        <v>574</v>
      </c>
      <c r="K76" s="27" t="s">
        <v>575</v>
      </c>
      <c r="L76" s="27"/>
      <c r="M76" s="27"/>
      <c r="N76" s="28">
        <v>45400</v>
      </c>
      <c r="O76" s="27"/>
      <c r="P76" s="27" t="s">
        <v>78</v>
      </c>
      <c r="Q76" s="27">
        <v>89511569715</v>
      </c>
      <c r="R76" s="27" t="s">
        <v>49</v>
      </c>
      <c r="S76" s="27" t="s">
        <v>101</v>
      </c>
      <c r="T76" s="27" t="s">
        <v>79</v>
      </c>
      <c r="U76" s="27" t="s">
        <v>79</v>
      </c>
      <c r="V76" s="27">
        <v>25271.68</v>
      </c>
      <c r="W76" s="27"/>
      <c r="X76" s="29"/>
      <c r="Y76" s="91"/>
      <c r="Z76" s="18">
        <v>2290516</v>
      </c>
      <c r="AA76" s="91"/>
      <c r="AB76" s="4"/>
      <c r="AD76" s="1"/>
      <c r="AE76" s="1"/>
      <c r="AF76">
        <f>COUNTIF(Лист2!A:A,Лист1!R76)</f>
        <v>1</v>
      </c>
      <c r="AG76" s="5"/>
      <c r="AH76" s="8"/>
      <c r="AI76" s="6"/>
      <c r="AJ76" s="4"/>
      <c r="AK76" s="6"/>
      <c r="AL76" s="7"/>
    </row>
    <row r="77" spans="1:38" ht="52.9">
      <c r="A77" s="10">
        <v>76</v>
      </c>
      <c r="B77" s="27" t="s">
        <v>576</v>
      </c>
      <c r="C77" s="95">
        <v>312700308712</v>
      </c>
      <c r="D77" s="95"/>
      <c r="E77" s="14" t="s">
        <v>577</v>
      </c>
      <c r="F77" s="27" t="s">
        <v>96</v>
      </c>
      <c r="G77" s="28">
        <v>45385</v>
      </c>
      <c r="H77" s="27">
        <v>16944.099999999999</v>
      </c>
      <c r="I77" s="16" t="s">
        <v>578</v>
      </c>
      <c r="J77" s="27" t="s">
        <v>361</v>
      </c>
      <c r="K77" s="14" t="s">
        <v>579</v>
      </c>
      <c r="L77" s="27"/>
      <c r="M77" s="27"/>
      <c r="N77" s="28">
        <v>45400</v>
      </c>
      <c r="O77" s="27" t="s">
        <v>580</v>
      </c>
      <c r="P77" s="27" t="s">
        <v>189</v>
      </c>
      <c r="Q77" s="27" t="s">
        <v>581</v>
      </c>
      <c r="R77" s="27" t="s">
        <v>49</v>
      </c>
      <c r="S77" s="27" t="s">
        <v>101</v>
      </c>
      <c r="T77" s="27" t="s">
        <v>79</v>
      </c>
      <c r="U77" s="27" t="s">
        <v>79</v>
      </c>
      <c r="V77" s="27">
        <v>11928.23</v>
      </c>
      <c r="W77" s="27"/>
      <c r="X77" s="29"/>
      <c r="Y77" s="91"/>
      <c r="Z77" s="18">
        <v>2291384</v>
      </c>
      <c r="AA77" s="91"/>
      <c r="AB77" s="4"/>
      <c r="AD77" s="1"/>
      <c r="AE77" s="1"/>
      <c r="AF77">
        <f>COUNTIF(Лист2!A:A,Лист1!R77)</f>
        <v>1</v>
      </c>
      <c r="AG77" s="5"/>
      <c r="AH77" s="8"/>
      <c r="AI77" s="6"/>
      <c r="AJ77" s="4"/>
      <c r="AK77" s="6"/>
      <c r="AL77" s="7"/>
    </row>
    <row r="78" spans="1:38" ht="35.25">
      <c r="A78" s="10">
        <v>77</v>
      </c>
      <c r="B78" s="27" t="s">
        <v>582</v>
      </c>
      <c r="C78" s="95">
        <v>312700173590</v>
      </c>
      <c r="D78" s="95"/>
      <c r="E78" s="14" t="s">
        <v>583</v>
      </c>
      <c r="F78" s="27" t="s">
        <v>96</v>
      </c>
      <c r="G78" s="28">
        <v>45385</v>
      </c>
      <c r="H78" s="27">
        <v>4230.0200000000004</v>
      </c>
      <c r="I78" s="16" t="s">
        <v>584</v>
      </c>
      <c r="J78" s="27" t="s">
        <v>97</v>
      </c>
      <c r="K78" s="14" t="s">
        <v>585</v>
      </c>
      <c r="L78" s="27"/>
      <c r="M78" s="27"/>
      <c r="N78" s="28">
        <v>45400</v>
      </c>
      <c r="O78" s="27"/>
      <c r="P78" s="27" t="s">
        <v>78</v>
      </c>
      <c r="Q78" s="27">
        <v>89192803883</v>
      </c>
      <c r="R78" s="27" t="s">
        <v>49</v>
      </c>
      <c r="S78" s="27" t="s">
        <v>81</v>
      </c>
      <c r="T78" s="27" t="s">
        <v>79</v>
      </c>
      <c r="U78" s="27" t="s">
        <v>79</v>
      </c>
      <c r="V78" s="27">
        <v>10656.23</v>
      </c>
      <c r="W78" s="27"/>
      <c r="X78" s="29"/>
      <c r="Y78" s="91"/>
      <c r="Z78" s="18">
        <v>2290448</v>
      </c>
      <c r="AA78" s="91"/>
      <c r="AB78" s="4"/>
      <c r="AD78" s="1"/>
      <c r="AE78" s="1"/>
      <c r="AF78">
        <f>COUNTIF(Лист2!A:A,Лист1!R78)</f>
        <v>1</v>
      </c>
      <c r="AG78" s="5"/>
      <c r="AH78" s="8"/>
      <c r="AI78" s="6"/>
      <c r="AJ78" s="4"/>
      <c r="AK78" s="6"/>
      <c r="AL78" s="7"/>
    </row>
    <row r="79" spans="1:38" ht="35.25">
      <c r="A79" s="10">
        <v>78</v>
      </c>
      <c r="B79" s="14" t="s">
        <v>586</v>
      </c>
      <c r="C79" s="15">
        <v>312700597750</v>
      </c>
      <c r="D79" s="14"/>
      <c r="E79" s="14" t="s">
        <v>587</v>
      </c>
      <c r="F79" s="14" t="s">
        <v>96</v>
      </c>
      <c r="G79" s="16">
        <v>45385</v>
      </c>
      <c r="H79" s="17">
        <v>3841.21</v>
      </c>
      <c r="I79" s="16" t="s">
        <v>588</v>
      </c>
      <c r="J79" s="14" t="s">
        <v>97</v>
      </c>
      <c r="K79" s="14" t="s">
        <v>589</v>
      </c>
      <c r="L79" s="14"/>
      <c r="M79" s="14"/>
      <c r="N79" s="16">
        <v>45400</v>
      </c>
      <c r="O79" s="14"/>
      <c r="P79" s="14" t="s">
        <v>78</v>
      </c>
      <c r="Q79" s="14">
        <v>89192211628</v>
      </c>
      <c r="R79" s="14" t="s">
        <v>49</v>
      </c>
      <c r="S79" s="14" t="s">
        <v>101</v>
      </c>
      <c r="T79" s="14" t="s">
        <v>79</v>
      </c>
      <c r="U79" s="14" t="s">
        <v>79</v>
      </c>
      <c r="V79" s="17">
        <v>6916.02</v>
      </c>
      <c r="W79" s="14"/>
      <c r="X79" s="24"/>
      <c r="Y79" s="91"/>
      <c r="Z79" s="18">
        <v>2291500</v>
      </c>
      <c r="AA79" s="91"/>
      <c r="AB79" s="4"/>
      <c r="AD79" s="1"/>
      <c r="AE79" s="1"/>
      <c r="AF79">
        <f>COUNTIF(Лист2!A:A,Лист1!R79)</f>
        <v>1</v>
      </c>
      <c r="AG79" s="5"/>
      <c r="AH79" s="8"/>
      <c r="AI79" s="6"/>
      <c r="AJ79" s="4"/>
      <c r="AK79" s="6"/>
      <c r="AL79" s="7"/>
    </row>
    <row r="80" spans="1:38" ht="52.9">
      <c r="A80" s="10">
        <v>79</v>
      </c>
      <c r="B80" s="14" t="s">
        <v>590</v>
      </c>
      <c r="C80" s="15">
        <v>312707270602</v>
      </c>
      <c r="D80" s="14"/>
      <c r="E80" s="14" t="s">
        <v>591</v>
      </c>
      <c r="F80" s="14" t="s">
        <v>96</v>
      </c>
      <c r="G80" s="16">
        <v>45385</v>
      </c>
      <c r="H80" s="14">
        <v>3210.1</v>
      </c>
      <c r="I80" s="16" t="s">
        <v>592</v>
      </c>
      <c r="J80" s="14" t="s">
        <v>593</v>
      </c>
      <c r="K80" s="14" t="s">
        <v>594</v>
      </c>
      <c r="L80" s="14"/>
      <c r="M80" s="14"/>
      <c r="N80" s="16">
        <v>45400</v>
      </c>
      <c r="O80" s="14"/>
      <c r="P80" s="14" t="s">
        <v>78</v>
      </c>
      <c r="Q80" s="14">
        <v>89192235585</v>
      </c>
      <c r="R80" s="14" t="s">
        <v>49</v>
      </c>
      <c r="S80" s="14" t="s">
        <v>101</v>
      </c>
      <c r="T80" s="14" t="s">
        <v>79</v>
      </c>
      <c r="U80" s="14" t="s">
        <v>79</v>
      </c>
      <c r="V80" s="14">
        <v>4666.84</v>
      </c>
      <c r="W80" s="14"/>
      <c r="X80" s="24"/>
      <c r="Y80" s="91"/>
      <c r="Z80" s="18">
        <v>2290860</v>
      </c>
      <c r="AA80" s="91"/>
      <c r="AB80" s="4"/>
      <c r="AD80" s="1"/>
      <c r="AE80" s="1"/>
      <c r="AF80">
        <f>COUNTIF(Лист2!A:A,Лист1!R80)</f>
        <v>1</v>
      </c>
      <c r="AG80" s="5"/>
      <c r="AH80" s="8"/>
      <c r="AI80" s="6"/>
      <c r="AJ80" s="4"/>
      <c r="AK80" s="6"/>
      <c r="AL80" s="7"/>
    </row>
    <row r="81" spans="1:38" ht="52.9">
      <c r="A81" s="10">
        <v>80</v>
      </c>
      <c r="B81" s="14" t="s">
        <v>87</v>
      </c>
      <c r="C81" s="15">
        <v>3109003990</v>
      </c>
      <c r="D81" s="14">
        <v>310901001</v>
      </c>
      <c r="E81" s="14" t="s">
        <v>88</v>
      </c>
      <c r="F81" s="14" t="s">
        <v>77</v>
      </c>
      <c r="G81" s="16">
        <v>45376</v>
      </c>
      <c r="H81" s="14">
        <v>1796648.79</v>
      </c>
      <c r="I81" s="16" t="s">
        <v>89</v>
      </c>
      <c r="J81" s="14" t="s">
        <v>90</v>
      </c>
      <c r="K81" s="14" t="s">
        <v>98</v>
      </c>
      <c r="L81" s="14" t="s">
        <v>85</v>
      </c>
      <c r="M81" s="14" t="s">
        <v>76</v>
      </c>
      <c r="N81" s="16">
        <v>45400</v>
      </c>
      <c r="O81" s="14" t="s">
        <v>595</v>
      </c>
      <c r="P81" s="14" t="s">
        <v>91</v>
      </c>
      <c r="Q81" s="14" t="s">
        <v>92</v>
      </c>
      <c r="R81" s="14" t="s">
        <v>55</v>
      </c>
      <c r="S81" s="14" t="s">
        <v>101</v>
      </c>
      <c r="T81" s="14" t="s">
        <v>76</v>
      </c>
      <c r="U81" s="14" t="s">
        <v>79</v>
      </c>
      <c r="V81" s="14">
        <v>3248013.6</v>
      </c>
      <c r="W81" s="14">
        <v>2</v>
      </c>
      <c r="X81" s="24" t="s">
        <v>76</v>
      </c>
      <c r="Y81" s="91" t="s">
        <v>76</v>
      </c>
      <c r="Z81" s="18">
        <v>3164201</v>
      </c>
      <c r="AA81" s="91"/>
      <c r="AB81" s="4"/>
      <c r="AD81" s="1"/>
      <c r="AE81" s="1"/>
      <c r="AF81">
        <f>COUNTIF(Лист2!A:A,Лист1!R81)</f>
        <v>1</v>
      </c>
      <c r="AG81" s="5"/>
      <c r="AH81" s="8"/>
      <c r="AI81" s="6"/>
      <c r="AJ81" s="4"/>
      <c r="AK81" s="6"/>
      <c r="AL81" s="7"/>
    </row>
    <row r="82" spans="1:38" ht="52.9">
      <c r="A82" s="10">
        <v>81</v>
      </c>
      <c r="B82" s="14" t="s">
        <v>87</v>
      </c>
      <c r="C82" s="15">
        <v>3109003990</v>
      </c>
      <c r="D82" s="14">
        <v>310901001</v>
      </c>
      <c r="E82" s="14" t="s">
        <v>88</v>
      </c>
      <c r="F82" s="14" t="s">
        <v>77</v>
      </c>
      <c r="G82" s="16">
        <v>45376</v>
      </c>
      <c r="H82" s="17">
        <v>1796648.79</v>
      </c>
      <c r="I82" s="16" t="s">
        <v>93</v>
      </c>
      <c r="J82" s="14" t="s">
        <v>94</v>
      </c>
      <c r="K82" s="14" t="s">
        <v>99</v>
      </c>
      <c r="L82" s="14" t="s">
        <v>85</v>
      </c>
      <c r="M82" s="14" t="s">
        <v>76</v>
      </c>
      <c r="N82" s="16">
        <v>45400</v>
      </c>
      <c r="O82" s="14" t="s">
        <v>595</v>
      </c>
      <c r="P82" s="14" t="s">
        <v>91</v>
      </c>
      <c r="Q82" s="14" t="s">
        <v>92</v>
      </c>
      <c r="R82" s="14" t="s">
        <v>55</v>
      </c>
      <c r="S82" s="14" t="s">
        <v>101</v>
      </c>
      <c r="T82" s="14" t="s">
        <v>76</v>
      </c>
      <c r="U82" s="14" t="s">
        <v>79</v>
      </c>
      <c r="V82" s="17">
        <v>3248013.6</v>
      </c>
      <c r="W82" s="14">
        <v>2</v>
      </c>
      <c r="X82" s="24" t="s">
        <v>76</v>
      </c>
      <c r="Y82" s="91" t="s">
        <v>76</v>
      </c>
      <c r="Z82" s="18">
        <v>3164201</v>
      </c>
      <c r="AA82" s="91"/>
      <c r="AB82" s="4"/>
      <c r="AD82" s="1"/>
      <c r="AE82" s="1"/>
      <c r="AF82">
        <f>COUNTIF(Лист2!A:A,Лист1!R82)</f>
        <v>1</v>
      </c>
      <c r="AG82" s="5"/>
      <c r="AH82" s="8"/>
      <c r="AI82" s="6"/>
      <c r="AJ82" s="4"/>
      <c r="AK82" s="6"/>
      <c r="AL82" s="7"/>
    </row>
    <row r="83" spans="1:38" ht="70.5">
      <c r="A83" s="10">
        <v>82</v>
      </c>
      <c r="B83" s="14" t="s">
        <v>596</v>
      </c>
      <c r="C83" s="15">
        <v>310900072700</v>
      </c>
      <c r="D83" s="14" t="s">
        <v>76</v>
      </c>
      <c r="E83" s="14" t="s">
        <v>597</v>
      </c>
      <c r="F83" s="14" t="s">
        <v>77</v>
      </c>
      <c r="G83" s="16">
        <v>45376</v>
      </c>
      <c r="H83" s="17">
        <v>130.80000000000001</v>
      </c>
      <c r="I83" s="16" t="s">
        <v>598</v>
      </c>
      <c r="J83" s="14" t="s">
        <v>599</v>
      </c>
      <c r="K83" s="14" t="s">
        <v>600</v>
      </c>
      <c r="L83" s="14" t="s">
        <v>85</v>
      </c>
      <c r="M83" s="14" t="s">
        <v>76</v>
      </c>
      <c r="N83" s="16">
        <v>45400</v>
      </c>
      <c r="O83" s="14" t="s">
        <v>76</v>
      </c>
      <c r="P83" s="14" t="s">
        <v>80</v>
      </c>
      <c r="Q83" s="14">
        <v>79194363224</v>
      </c>
      <c r="R83" s="14" t="s">
        <v>55</v>
      </c>
      <c r="S83" s="14" t="s">
        <v>101</v>
      </c>
      <c r="T83" s="14" t="s">
        <v>76</v>
      </c>
      <c r="U83" s="14" t="s">
        <v>79</v>
      </c>
      <c r="V83" s="17">
        <v>120.92</v>
      </c>
      <c r="W83" s="14">
        <v>1</v>
      </c>
      <c r="X83" s="24" t="s">
        <v>76</v>
      </c>
      <c r="Y83" s="91" t="s">
        <v>76</v>
      </c>
      <c r="Z83" s="18">
        <v>3160127</v>
      </c>
      <c r="AA83" s="91"/>
      <c r="AB83" s="4"/>
      <c r="AD83" s="1"/>
      <c r="AE83" s="1"/>
      <c r="AF83">
        <f>COUNTIF(Лист2!A:A,Лист1!R83)</f>
        <v>1</v>
      </c>
      <c r="AG83" s="5"/>
      <c r="AH83" s="8"/>
      <c r="AI83" s="6"/>
      <c r="AJ83" s="4"/>
      <c r="AK83" s="6"/>
      <c r="AL83" s="7"/>
    </row>
    <row r="84" spans="1:38" ht="70.5">
      <c r="A84" s="10">
        <v>83</v>
      </c>
      <c r="B84" s="14" t="s">
        <v>601</v>
      </c>
      <c r="C84" s="15">
        <v>310900211707</v>
      </c>
      <c r="D84" s="14" t="s">
        <v>76</v>
      </c>
      <c r="E84" s="14" t="s">
        <v>602</v>
      </c>
      <c r="F84" s="14" t="s">
        <v>77</v>
      </c>
      <c r="G84" s="16">
        <v>45376</v>
      </c>
      <c r="H84" s="17">
        <v>3476.65</v>
      </c>
      <c r="I84" s="16" t="s">
        <v>603</v>
      </c>
      <c r="J84" s="14" t="s">
        <v>604</v>
      </c>
      <c r="K84" s="14" t="s">
        <v>605</v>
      </c>
      <c r="L84" s="14" t="s">
        <v>85</v>
      </c>
      <c r="M84" s="14" t="s">
        <v>76</v>
      </c>
      <c r="N84" s="16">
        <v>45400</v>
      </c>
      <c r="O84" s="14" t="s">
        <v>76</v>
      </c>
      <c r="P84" s="14" t="s">
        <v>80</v>
      </c>
      <c r="Q84" s="14">
        <v>79102267636</v>
      </c>
      <c r="R84" s="14" t="s">
        <v>55</v>
      </c>
      <c r="S84" s="14" t="s">
        <v>101</v>
      </c>
      <c r="T84" s="14" t="s">
        <v>76</v>
      </c>
      <c r="U84" s="14" t="s">
        <v>79</v>
      </c>
      <c r="V84" s="17">
        <v>8412.68</v>
      </c>
      <c r="W84" s="14">
        <v>1</v>
      </c>
      <c r="X84" s="24" t="s">
        <v>76</v>
      </c>
      <c r="Y84" s="91" t="s">
        <v>76</v>
      </c>
      <c r="Z84" s="18">
        <v>3160196</v>
      </c>
      <c r="AA84" s="91"/>
      <c r="AB84" s="4"/>
      <c r="AD84" s="1"/>
      <c r="AE84" s="1"/>
      <c r="AF84">
        <f>COUNTIF(Лист2!A:A,Лист1!R84)</f>
        <v>1</v>
      </c>
      <c r="AG84" s="5"/>
      <c r="AH84" s="8"/>
      <c r="AI84" s="6"/>
      <c r="AJ84" s="4"/>
      <c r="AK84" s="6"/>
      <c r="AL84" s="7"/>
    </row>
    <row r="85" spans="1:38" ht="70.5">
      <c r="A85" s="10">
        <v>84</v>
      </c>
      <c r="B85" s="14" t="s">
        <v>136</v>
      </c>
      <c r="C85" s="15">
        <v>3109002900</v>
      </c>
      <c r="D85" s="14">
        <v>310901001</v>
      </c>
      <c r="E85" s="14" t="s">
        <v>137</v>
      </c>
      <c r="F85" s="14" t="s">
        <v>77</v>
      </c>
      <c r="G85" s="16">
        <v>45376</v>
      </c>
      <c r="H85" s="17">
        <v>31482.38</v>
      </c>
      <c r="I85" s="16" t="s">
        <v>138</v>
      </c>
      <c r="J85" s="14" t="s">
        <v>139</v>
      </c>
      <c r="K85" s="14" t="s">
        <v>140</v>
      </c>
      <c r="L85" s="14" t="s">
        <v>85</v>
      </c>
      <c r="M85" s="14" t="s">
        <v>76</v>
      </c>
      <c r="N85" s="16">
        <v>45400</v>
      </c>
      <c r="O85" s="14" t="s">
        <v>76</v>
      </c>
      <c r="P85" s="14" t="s">
        <v>80</v>
      </c>
      <c r="Q85" s="14">
        <v>79107378021</v>
      </c>
      <c r="R85" s="14" t="s">
        <v>55</v>
      </c>
      <c r="S85" s="14" t="s">
        <v>101</v>
      </c>
      <c r="T85" s="14" t="s">
        <v>76</v>
      </c>
      <c r="U85" s="14" t="s">
        <v>79</v>
      </c>
      <c r="V85" s="17">
        <v>119436.48</v>
      </c>
      <c r="W85" s="14">
        <v>1</v>
      </c>
      <c r="X85" s="24" t="s">
        <v>76</v>
      </c>
      <c r="Y85" s="91" t="s">
        <v>76</v>
      </c>
      <c r="Z85" s="91">
        <v>3160104</v>
      </c>
      <c r="AA85" s="27"/>
      <c r="AB85" s="4"/>
      <c r="AD85" s="1"/>
      <c r="AE85" s="1"/>
      <c r="AF85">
        <f>COUNTIF(Лист2!A:A,Лист1!R85)</f>
        <v>1</v>
      </c>
      <c r="AG85" s="5"/>
      <c r="AH85" s="8"/>
      <c r="AI85" s="6"/>
      <c r="AJ85" s="4"/>
      <c r="AK85" s="6"/>
      <c r="AL85" s="7"/>
    </row>
    <row r="86" spans="1:38" ht="52.9">
      <c r="A86" s="10">
        <v>85</v>
      </c>
      <c r="B86" s="14" t="s">
        <v>606</v>
      </c>
      <c r="C86" s="15">
        <v>312002718733</v>
      </c>
      <c r="D86" s="14" t="s">
        <v>76</v>
      </c>
      <c r="E86" s="14" t="s">
        <v>607</v>
      </c>
      <c r="F86" s="14" t="s">
        <v>77</v>
      </c>
      <c r="G86" s="16">
        <v>45382</v>
      </c>
      <c r="H86" s="17">
        <v>5814</v>
      </c>
      <c r="I86" s="16" t="s">
        <v>608</v>
      </c>
      <c r="J86" s="14" t="s">
        <v>609</v>
      </c>
      <c r="K86" s="14" t="s">
        <v>610</v>
      </c>
      <c r="L86" s="14" t="s">
        <v>85</v>
      </c>
      <c r="M86" s="14" t="s">
        <v>76</v>
      </c>
      <c r="N86" s="16">
        <v>45400</v>
      </c>
      <c r="O86" s="14" t="s">
        <v>76</v>
      </c>
      <c r="P86" s="14" t="s">
        <v>80</v>
      </c>
      <c r="Q86" s="14">
        <v>79507160613</v>
      </c>
      <c r="R86" s="14" t="s">
        <v>55</v>
      </c>
      <c r="S86" s="14" t="s">
        <v>101</v>
      </c>
      <c r="T86" s="14" t="s">
        <v>76</v>
      </c>
      <c r="U86" s="14" t="s">
        <v>79</v>
      </c>
      <c r="V86" s="17">
        <v>4240.8999999999996</v>
      </c>
      <c r="W86" s="14">
        <v>2</v>
      </c>
      <c r="X86" s="24" t="s">
        <v>76</v>
      </c>
      <c r="Y86" s="91" t="s">
        <v>76</v>
      </c>
      <c r="Z86" s="91">
        <v>3160382</v>
      </c>
      <c r="AA86" s="27"/>
      <c r="AB86" s="4"/>
      <c r="AD86" s="1"/>
      <c r="AE86" s="1"/>
      <c r="AF86">
        <f>COUNTIF(Лист2!A:A,Лист1!R86)</f>
        <v>1</v>
      </c>
      <c r="AG86" s="5"/>
      <c r="AH86" s="8"/>
      <c r="AI86" s="6"/>
      <c r="AJ86" s="4"/>
      <c r="AK86" s="6"/>
      <c r="AL86" s="7"/>
    </row>
    <row r="87" spans="1:38" ht="70.5">
      <c r="A87" s="10">
        <v>86</v>
      </c>
      <c r="B87" s="14" t="s">
        <v>611</v>
      </c>
      <c r="C87" s="15">
        <v>310902530900</v>
      </c>
      <c r="D87" s="14" t="s">
        <v>76</v>
      </c>
      <c r="E87" s="14" t="s">
        <v>612</v>
      </c>
      <c r="F87" s="14" t="s">
        <v>77</v>
      </c>
      <c r="G87" s="16">
        <v>45382</v>
      </c>
      <c r="H87" s="17">
        <v>5860.65</v>
      </c>
      <c r="I87" s="16" t="s">
        <v>613</v>
      </c>
      <c r="J87" s="14" t="s">
        <v>100</v>
      </c>
      <c r="K87" s="14" t="s">
        <v>614</v>
      </c>
      <c r="L87" s="14" t="s">
        <v>85</v>
      </c>
      <c r="M87" s="14" t="s">
        <v>76</v>
      </c>
      <c r="N87" s="16">
        <v>45400</v>
      </c>
      <c r="O87" s="14" t="s">
        <v>76</v>
      </c>
      <c r="P87" s="14" t="s">
        <v>80</v>
      </c>
      <c r="Q87" s="14">
        <v>79066065903</v>
      </c>
      <c r="R87" s="14" t="s">
        <v>55</v>
      </c>
      <c r="S87" s="14" t="s">
        <v>101</v>
      </c>
      <c r="T87" s="14" t="s">
        <v>76</v>
      </c>
      <c r="U87" s="14" t="s">
        <v>79</v>
      </c>
      <c r="V87" s="17">
        <v>5087.34</v>
      </c>
      <c r="W87" s="14">
        <v>1</v>
      </c>
      <c r="X87" s="24" t="s">
        <v>76</v>
      </c>
      <c r="Y87" s="27" t="s">
        <v>76</v>
      </c>
      <c r="Z87" s="27">
        <v>3160207</v>
      </c>
      <c r="AA87" s="27"/>
      <c r="AB87" s="4"/>
      <c r="AD87" s="1"/>
      <c r="AE87" s="1"/>
      <c r="AF87">
        <f>COUNTIF(Лист2!A:A,Лист1!R87)</f>
        <v>1</v>
      </c>
      <c r="AG87" s="5"/>
      <c r="AH87" s="8"/>
      <c r="AI87" s="6"/>
      <c r="AJ87" s="4"/>
      <c r="AK87" s="6"/>
      <c r="AL87" s="7"/>
    </row>
    <row r="88" spans="1:38" ht="70.5">
      <c r="A88" s="10">
        <v>87</v>
      </c>
      <c r="B88" s="14" t="s">
        <v>141</v>
      </c>
      <c r="C88" s="15">
        <v>3123430513</v>
      </c>
      <c r="D88" s="14">
        <v>310901001</v>
      </c>
      <c r="E88" s="14" t="s">
        <v>142</v>
      </c>
      <c r="F88" s="14" t="s">
        <v>77</v>
      </c>
      <c r="G88" s="16">
        <v>45376</v>
      </c>
      <c r="H88" s="17">
        <v>64976.98</v>
      </c>
      <c r="I88" s="16" t="s">
        <v>143</v>
      </c>
      <c r="J88" s="14" t="s">
        <v>120</v>
      </c>
      <c r="K88" s="14" t="s">
        <v>144</v>
      </c>
      <c r="L88" s="14" t="s">
        <v>85</v>
      </c>
      <c r="M88" s="14" t="s">
        <v>76</v>
      </c>
      <c r="N88" s="16">
        <v>45400</v>
      </c>
      <c r="O88" s="14" t="s">
        <v>76</v>
      </c>
      <c r="P88" s="14" t="s">
        <v>80</v>
      </c>
      <c r="Q88" s="14">
        <v>79803837928</v>
      </c>
      <c r="R88" s="14" t="s">
        <v>55</v>
      </c>
      <c r="S88" s="14" t="s">
        <v>101</v>
      </c>
      <c r="T88" s="14" t="s">
        <v>76</v>
      </c>
      <c r="U88" s="14" t="s">
        <v>79</v>
      </c>
      <c r="V88" s="17">
        <v>48436.28</v>
      </c>
      <c r="W88" s="14">
        <v>3</v>
      </c>
      <c r="X88" s="24" t="s">
        <v>76</v>
      </c>
      <c r="Y88" s="27" t="s">
        <v>76</v>
      </c>
      <c r="Z88" s="95">
        <v>3164516</v>
      </c>
      <c r="AA88" s="27"/>
      <c r="AB88" s="4"/>
      <c r="AD88" s="1"/>
      <c r="AE88" s="1"/>
      <c r="AF88">
        <f>COUNTIF(Лист2!A:A,Лист1!R88)</f>
        <v>1</v>
      </c>
      <c r="AG88" s="5"/>
      <c r="AH88" s="8"/>
      <c r="AI88" s="6"/>
      <c r="AJ88" s="4"/>
      <c r="AK88" s="6"/>
      <c r="AL88" s="7"/>
    </row>
    <row r="89" spans="1:38" ht="70.5">
      <c r="A89" s="10">
        <v>88</v>
      </c>
      <c r="B89" s="14" t="s">
        <v>615</v>
      </c>
      <c r="C89" s="15">
        <v>310903102135</v>
      </c>
      <c r="D89" s="14" t="s">
        <v>76</v>
      </c>
      <c r="E89" s="14" t="s">
        <v>616</v>
      </c>
      <c r="F89" s="14" t="s">
        <v>77</v>
      </c>
      <c r="G89" s="16">
        <v>45376</v>
      </c>
      <c r="H89" s="17">
        <v>15500</v>
      </c>
      <c r="I89" s="16" t="s">
        <v>617</v>
      </c>
      <c r="J89" s="14" t="s">
        <v>618</v>
      </c>
      <c r="K89" s="14" t="s">
        <v>619</v>
      </c>
      <c r="L89" s="14" t="s">
        <v>85</v>
      </c>
      <c r="M89" s="14" t="s">
        <v>76</v>
      </c>
      <c r="N89" s="16">
        <v>45400</v>
      </c>
      <c r="O89" s="14" t="s">
        <v>76</v>
      </c>
      <c r="P89" s="14" t="s">
        <v>80</v>
      </c>
      <c r="Q89" s="14">
        <v>79517625462</v>
      </c>
      <c r="R89" s="14" t="s">
        <v>55</v>
      </c>
      <c r="S89" s="14" t="s">
        <v>101</v>
      </c>
      <c r="T89" s="14" t="s">
        <v>76</v>
      </c>
      <c r="U89" s="14" t="s">
        <v>79</v>
      </c>
      <c r="V89" s="17">
        <v>17654.54</v>
      </c>
      <c r="W89" s="14">
        <v>2</v>
      </c>
      <c r="X89" s="24" t="s">
        <v>76</v>
      </c>
      <c r="Y89" s="27" t="s">
        <v>76</v>
      </c>
      <c r="Z89" s="95">
        <v>3160228</v>
      </c>
      <c r="AA89" s="27"/>
      <c r="AB89" s="4"/>
      <c r="AD89" s="1"/>
      <c r="AE89" s="1"/>
      <c r="AF89">
        <f>COUNTIF(Лист2!A:A,Лист1!R89)</f>
        <v>1</v>
      </c>
      <c r="AG89" s="5"/>
      <c r="AH89" s="8"/>
      <c r="AI89" s="6"/>
      <c r="AJ89" s="4"/>
      <c r="AK89" s="6"/>
      <c r="AL89" s="7"/>
    </row>
    <row r="90" spans="1:38" ht="52.9">
      <c r="A90" s="10">
        <v>89</v>
      </c>
      <c r="B90" s="14" t="s">
        <v>620</v>
      </c>
      <c r="C90" s="15">
        <v>311102563665</v>
      </c>
      <c r="D90" s="14" t="s">
        <v>79</v>
      </c>
      <c r="E90" s="14" t="s">
        <v>621</v>
      </c>
      <c r="F90" s="14" t="s">
        <v>77</v>
      </c>
      <c r="G90" s="16" t="s">
        <v>185</v>
      </c>
      <c r="H90" s="17" t="s">
        <v>622</v>
      </c>
      <c r="I90" s="16" t="s">
        <v>623</v>
      </c>
      <c r="J90" s="14" t="s">
        <v>624</v>
      </c>
      <c r="K90" s="14" t="s">
        <v>625</v>
      </c>
      <c r="L90" s="14" t="s">
        <v>85</v>
      </c>
      <c r="M90" s="14" t="s">
        <v>76</v>
      </c>
      <c r="N90" s="16" t="s">
        <v>532</v>
      </c>
      <c r="O90" s="14" t="s">
        <v>76</v>
      </c>
      <c r="P90" s="14" t="s">
        <v>78</v>
      </c>
      <c r="Q90" s="14">
        <v>79205697355</v>
      </c>
      <c r="R90" s="14" t="s">
        <v>75</v>
      </c>
      <c r="S90" s="14" t="s">
        <v>81</v>
      </c>
      <c r="T90" s="14" t="s">
        <v>79</v>
      </c>
      <c r="U90" s="14" t="s">
        <v>79</v>
      </c>
      <c r="V90" s="17" t="s">
        <v>626</v>
      </c>
      <c r="W90" s="14">
        <v>1</v>
      </c>
      <c r="X90" s="24" t="s">
        <v>76</v>
      </c>
      <c r="Y90" s="27" t="s">
        <v>76</v>
      </c>
      <c r="Z90" s="95">
        <v>4112902</v>
      </c>
      <c r="AA90" s="27"/>
      <c r="AB90" s="4"/>
      <c r="AF90">
        <f>COUNTIF(Лист2!A:A,Лист1!R90)</f>
        <v>1</v>
      </c>
    </row>
    <row r="91" spans="1:38" ht="70.5">
      <c r="A91" s="10">
        <v>90</v>
      </c>
      <c r="B91" s="14" t="s">
        <v>184</v>
      </c>
      <c r="C91" s="15">
        <v>3111006042</v>
      </c>
      <c r="D91" s="14">
        <v>311101001</v>
      </c>
      <c r="E91" s="14" t="s">
        <v>627</v>
      </c>
      <c r="F91" s="14" t="s">
        <v>77</v>
      </c>
      <c r="G91" s="16" t="s">
        <v>185</v>
      </c>
      <c r="H91" s="17" t="s">
        <v>628</v>
      </c>
      <c r="I91" s="16" t="s">
        <v>629</v>
      </c>
      <c r="J91" s="14" t="s">
        <v>630</v>
      </c>
      <c r="K91" s="14" t="s">
        <v>631</v>
      </c>
      <c r="L91" s="14" t="s">
        <v>85</v>
      </c>
      <c r="M91" s="14" t="s">
        <v>76</v>
      </c>
      <c r="N91" s="16" t="s">
        <v>532</v>
      </c>
      <c r="O91" s="14" t="s">
        <v>632</v>
      </c>
      <c r="P91" s="14" t="s">
        <v>83</v>
      </c>
      <c r="Q91" s="14" t="s">
        <v>633</v>
      </c>
      <c r="R91" s="14" t="s">
        <v>75</v>
      </c>
      <c r="S91" s="14" t="s">
        <v>101</v>
      </c>
      <c r="T91" s="14" t="s">
        <v>79</v>
      </c>
      <c r="U91" s="14" t="s">
        <v>79</v>
      </c>
      <c r="V91" s="17" t="s">
        <v>634</v>
      </c>
      <c r="W91" s="14">
        <v>2</v>
      </c>
      <c r="X91" s="24" t="s">
        <v>76</v>
      </c>
      <c r="Y91" s="14" t="s">
        <v>76</v>
      </c>
      <c r="Z91" s="14">
        <v>4116364</v>
      </c>
      <c r="AA91" s="27"/>
      <c r="AB91" s="4"/>
      <c r="AF91">
        <f>COUNTIF(Лист2!A:A,Лист1!R91)</f>
        <v>1</v>
      </c>
    </row>
    <row r="92" spans="1:38" ht="70.5">
      <c r="A92" s="10">
        <v>91</v>
      </c>
      <c r="B92" s="14" t="s">
        <v>184</v>
      </c>
      <c r="C92" s="15">
        <v>3111006042</v>
      </c>
      <c r="D92" s="14">
        <v>311101001</v>
      </c>
      <c r="E92" s="14" t="s">
        <v>627</v>
      </c>
      <c r="F92" s="14" t="s">
        <v>77</v>
      </c>
      <c r="G92" s="16" t="s">
        <v>185</v>
      </c>
      <c r="H92" s="17" t="s">
        <v>628</v>
      </c>
      <c r="I92" s="16" t="s">
        <v>635</v>
      </c>
      <c r="J92" s="14" t="s">
        <v>636</v>
      </c>
      <c r="K92" s="14" t="s">
        <v>637</v>
      </c>
      <c r="L92" s="14" t="s">
        <v>85</v>
      </c>
      <c r="M92" s="14" t="s">
        <v>76</v>
      </c>
      <c r="N92" s="16" t="s">
        <v>532</v>
      </c>
      <c r="O92" s="14" t="s">
        <v>632</v>
      </c>
      <c r="P92" s="14" t="s">
        <v>83</v>
      </c>
      <c r="Q92" s="14" t="s">
        <v>633</v>
      </c>
      <c r="R92" s="14" t="s">
        <v>75</v>
      </c>
      <c r="S92" s="14" t="s">
        <v>101</v>
      </c>
      <c r="T92" s="14" t="s">
        <v>79</v>
      </c>
      <c r="U92" s="14" t="s">
        <v>79</v>
      </c>
      <c r="V92" s="17" t="s">
        <v>634</v>
      </c>
      <c r="W92" s="14">
        <v>2</v>
      </c>
      <c r="X92" s="24" t="s">
        <v>76</v>
      </c>
      <c r="Y92" s="27" t="s">
        <v>76</v>
      </c>
      <c r="Z92" s="95">
        <v>4116364</v>
      </c>
      <c r="AA92" s="27"/>
      <c r="AB92" s="4"/>
      <c r="AF92">
        <f>COUNTIF(Лист2!A:A,Лист1!R92)</f>
        <v>1</v>
      </c>
    </row>
    <row r="93" spans="1:38" ht="70.5">
      <c r="A93" s="10">
        <v>92</v>
      </c>
      <c r="B93" s="14" t="s">
        <v>184</v>
      </c>
      <c r="C93" s="15">
        <v>3111006042</v>
      </c>
      <c r="D93" s="14">
        <v>311101001</v>
      </c>
      <c r="E93" s="14" t="s">
        <v>627</v>
      </c>
      <c r="F93" s="14" t="s">
        <v>77</v>
      </c>
      <c r="G93" s="16" t="s">
        <v>185</v>
      </c>
      <c r="H93" s="17" t="s">
        <v>628</v>
      </c>
      <c r="I93" s="16" t="s">
        <v>638</v>
      </c>
      <c r="J93" s="14" t="s">
        <v>639</v>
      </c>
      <c r="K93" s="14" t="s">
        <v>640</v>
      </c>
      <c r="L93" s="14" t="s">
        <v>85</v>
      </c>
      <c r="M93" s="14" t="s">
        <v>76</v>
      </c>
      <c r="N93" s="16" t="s">
        <v>532</v>
      </c>
      <c r="O93" s="14" t="s">
        <v>632</v>
      </c>
      <c r="P93" s="14" t="s">
        <v>83</v>
      </c>
      <c r="Q93" s="14" t="s">
        <v>633</v>
      </c>
      <c r="R93" s="14" t="s">
        <v>75</v>
      </c>
      <c r="S93" s="14" t="s">
        <v>101</v>
      </c>
      <c r="T93" s="14" t="s">
        <v>79</v>
      </c>
      <c r="U93" s="14" t="s">
        <v>79</v>
      </c>
      <c r="V93" s="17" t="s">
        <v>634</v>
      </c>
      <c r="W93" s="14">
        <v>2</v>
      </c>
      <c r="X93" s="24" t="s">
        <v>76</v>
      </c>
      <c r="Y93" s="27" t="s">
        <v>76</v>
      </c>
      <c r="Z93" s="95">
        <v>4116364</v>
      </c>
      <c r="AA93" s="27"/>
      <c r="AF93">
        <f>COUNTIF(Лист2!A:A,Лист1!R93)</f>
        <v>1</v>
      </c>
    </row>
    <row r="94" spans="1:38" ht="70.5">
      <c r="A94" s="10">
        <v>93</v>
      </c>
      <c r="B94" s="14" t="s">
        <v>184</v>
      </c>
      <c r="C94" s="15">
        <v>3111006042</v>
      </c>
      <c r="D94" s="14">
        <v>311101001</v>
      </c>
      <c r="E94" s="14" t="s">
        <v>627</v>
      </c>
      <c r="F94" s="14" t="s">
        <v>77</v>
      </c>
      <c r="G94" s="16" t="s">
        <v>185</v>
      </c>
      <c r="H94" s="17" t="s">
        <v>628</v>
      </c>
      <c r="I94" s="16" t="s">
        <v>641</v>
      </c>
      <c r="J94" s="14" t="s">
        <v>642</v>
      </c>
      <c r="K94" s="14" t="s">
        <v>643</v>
      </c>
      <c r="L94" s="14" t="s">
        <v>85</v>
      </c>
      <c r="M94" s="14" t="s">
        <v>76</v>
      </c>
      <c r="N94" s="16" t="s">
        <v>532</v>
      </c>
      <c r="O94" s="14" t="s">
        <v>632</v>
      </c>
      <c r="P94" s="14" t="s">
        <v>83</v>
      </c>
      <c r="Q94" s="14" t="s">
        <v>633</v>
      </c>
      <c r="R94" s="14" t="s">
        <v>75</v>
      </c>
      <c r="S94" s="14" t="s">
        <v>101</v>
      </c>
      <c r="T94" s="14" t="s">
        <v>79</v>
      </c>
      <c r="U94" s="14" t="s">
        <v>79</v>
      </c>
      <c r="V94" s="17" t="s">
        <v>634</v>
      </c>
      <c r="W94" s="14">
        <v>2</v>
      </c>
      <c r="X94" s="24" t="s">
        <v>76</v>
      </c>
      <c r="Y94" s="14" t="s">
        <v>76</v>
      </c>
      <c r="Z94" s="14">
        <v>4116364</v>
      </c>
      <c r="AA94" s="29"/>
      <c r="AF94">
        <f>COUNTIF(Лист2!A:A,Лист1!R94)</f>
        <v>1</v>
      </c>
    </row>
    <row r="95" spans="1:38" ht="70.5">
      <c r="A95" s="10">
        <v>94</v>
      </c>
      <c r="B95" s="14" t="s">
        <v>184</v>
      </c>
      <c r="C95" s="15">
        <v>3111006042</v>
      </c>
      <c r="D95" s="14">
        <v>311101001</v>
      </c>
      <c r="E95" s="14" t="s">
        <v>627</v>
      </c>
      <c r="F95" s="14" t="s">
        <v>77</v>
      </c>
      <c r="G95" s="16" t="s">
        <v>185</v>
      </c>
      <c r="H95" s="17" t="s">
        <v>628</v>
      </c>
      <c r="I95" s="16" t="s">
        <v>644</v>
      </c>
      <c r="J95" s="14" t="s">
        <v>645</v>
      </c>
      <c r="K95" s="14" t="s">
        <v>646</v>
      </c>
      <c r="L95" s="14" t="s">
        <v>85</v>
      </c>
      <c r="M95" s="14" t="s">
        <v>76</v>
      </c>
      <c r="N95" s="16" t="s">
        <v>532</v>
      </c>
      <c r="O95" s="14" t="s">
        <v>632</v>
      </c>
      <c r="P95" s="14" t="s">
        <v>83</v>
      </c>
      <c r="Q95" s="14" t="s">
        <v>633</v>
      </c>
      <c r="R95" s="14" t="s">
        <v>75</v>
      </c>
      <c r="S95" s="14" t="s">
        <v>101</v>
      </c>
      <c r="T95" s="14" t="s">
        <v>79</v>
      </c>
      <c r="U95" s="14" t="s">
        <v>79</v>
      </c>
      <c r="V95" s="17" t="s">
        <v>634</v>
      </c>
      <c r="W95" s="14">
        <v>2</v>
      </c>
      <c r="X95" s="24" t="s">
        <v>76</v>
      </c>
      <c r="Y95" s="14" t="s">
        <v>76</v>
      </c>
      <c r="Z95" s="14">
        <v>4116364</v>
      </c>
      <c r="AA95" s="29"/>
      <c r="AF95">
        <f>COUNTIF(Лист2!A:A,Лист1!R95)</f>
        <v>1</v>
      </c>
    </row>
    <row r="96" spans="1:38" ht="70.5">
      <c r="A96" s="10">
        <v>95</v>
      </c>
      <c r="B96" s="14" t="s">
        <v>184</v>
      </c>
      <c r="C96" s="15">
        <v>3111006042</v>
      </c>
      <c r="D96" s="14">
        <v>311101001</v>
      </c>
      <c r="E96" s="14" t="s">
        <v>627</v>
      </c>
      <c r="F96" s="14" t="s">
        <v>77</v>
      </c>
      <c r="G96" s="16" t="s">
        <v>185</v>
      </c>
      <c r="H96" s="17" t="s">
        <v>628</v>
      </c>
      <c r="I96" s="16" t="s">
        <v>647</v>
      </c>
      <c r="J96" s="14" t="s">
        <v>648</v>
      </c>
      <c r="K96" s="14" t="s">
        <v>646</v>
      </c>
      <c r="L96" s="14" t="s">
        <v>85</v>
      </c>
      <c r="M96" s="14" t="s">
        <v>76</v>
      </c>
      <c r="N96" s="16" t="s">
        <v>532</v>
      </c>
      <c r="O96" s="14" t="s">
        <v>632</v>
      </c>
      <c r="P96" s="14" t="s">
        <v>83</v>
      </c>
      <c r="Q96" s="14" t="s">
        <v>633</v>
      </c>
      <c r="R96" s="14" t="s">
        <v>75</v>
      </c>
      <c r="S96" s="14" t="s">
        <v>101</v>
      </c>
      <c r="T96" s="14" t="s">
        <v>79</v>
      </c>
      <c r="U96" s="14" t="s">
        <v>79</v>
      </c>
      <c r="V96" s="17" t="s">
        <v>634</v>
      </c>
      <c r="W96" s="14">
        <v>2</v>
      </c>
      <c r="X96" s="24" t="s">
        <v>76</v>
      </c>
      <c r="Y96" s="14" t="s">
        <v>76</v>
      </c>
      <c r="Z96" s="14">
        <v>4116364</v>
      </c>
      <c r="AA96" s="29"/>
      <c r="AF96">
        <f>COUNTIF(Лист2!A:A,Лист1!R96)</f>
        <v>1</v>
      </c>
    </row>
    <row r="97" spans="1:32" ht="70.5">
      <c r="A97" s="10">
        <v>96</v>
      </c>
      <c r="B97" s="104" t="s">
        <v>184</v>
      </c>
      <c r="C97" s="104">
        <v>3111006042</v>
      </c>
      <c r="D97" s="104">
        <v>311101001</v>
      </c>
      <c r="E97" s="104" t="s">
        <v>627</v>
      </c>
      <c r="F97" s="104" t="s">
        <v>77</v>
      </c>
      <c r="G97" s="105" t="s">
        <v>185</v>
      </c>
      <c r="H97" s="104" t="s">
        <v>628</v>
      </c>
      <c r="I97" s="20" t="s">
        <v>649</v>
      </c>
      <c r="J97" s="104" t="s">
        <v>186</v>
      </c>
      <c r="K97" s="104" t="s">
        <v>650</v>
      </c>
      <c r="L97" s="14" t="s">
        <v>85</v>
      </c>
      <c r="M97" s="14" t="s">
        <v>76</v>
      </c>
      <c r="N97" s="16" t="s">
        <v>532</v>
      </c>
      <c r="O97" s="14" t="s">
        <v>632</v>
      </c>
      <c r="P97" s="14" t="s">
        <v>83</v>
      </c>
      <c r="Q97" s="33" t="s">
        <v>633</v>
      </c>
      <c r="R97" s="27" t="s">
        <v>75</v>
      </c>
      <c r="S97" s="27" t="s">
        <v>101</v>
      </c>
      <c r="T97" s="27" t="s">
        <v>79</v>
      </c>
      <c r="U97" s="27" t="s">
        <v>79</v>
      </c>
      <c r="V97" s="38" t="s">
        <v>634</v>
      </c>
      <c r="W97" s="27">
        <v>2</v>
      </c>
      <c r="X97" s="27" t="s">
        <v>76</v>
      </c>
      <c r="Y97" s="14" t="s">
        <v>76</v>
      </c>
      <c r="Z97" s="14">
        <v>4116364</v>
      </c>
      <c r="AA97" s="29"/>
      <c r="AF97">
        <f>COUNTIF(Лист2!A:A,Лист1!R97)</f>
        <v>1</v>
      </c>
    </row>
    <row r="98" spans="1:32" ht="88.15">
      <c r="A98" s="10">
        <v>97</v>
      </c>
      <c r="B98" s="104" t="s">
        <v>651</v>
      </c>
      <c r="C98" s="104">
        <v>311102302550</v>
      </c>
      <c r="D98" s="104" t="s">
        <v>79</v>
      </c>
      <c r="E98" s="104" t="s">
        <v>652</v>
      </c>
      <c r="F98" s="104" t="s">
        <v>77</v>
      </c>
      <c r="G98" s="105" t="s">
        <v>185</v>
      </c>
      <c r="H98" s="104" t="s">
        <v>653</v>
      </c>
      <c r="I98" s="20" t="s">
        <v>654</v>
      </c>
      <c r="J98" s="104" t="s">
        <v>655</v>
      </c>
      <c r="K98" s="104" t="s">
        <v>656</v>
      </c>
      <c r="L98" s="14" t="s">
        <v>85</v>
      </c>
      <c r="M98" s="14" t="s">
        <v>76</v>
      </c>
      <c r="N98" s="16" t="s">
        <v>532</v>
      </c>
      <c r="O98" s="14" t="s">
        <v>76</v>
      </c>
      <c r="P98" s="14" t="s">
        <v>78</v>
      </c>
      <c r="Q98" s="33">
        <v>79205866494</v>
      </c>
      <c r="R98" s="27" t="s">
        <v>75</v>
      </c>
      <c r="S98" s="27" t="s">
        <v>101</v>
      </c>
      <c r="T98" s="27" t="s">
        <v>79</v>
      </c>
      <c r="U98" s="27" t="s">
        <v>79</v>
      </c>
      <c r="V98" s="38" t="s">
        <v>657</v>
      </c>
      <c r="W98" s="27">
        <v>1</v>
      </c>
      <c r="X98" s="27" t="s">
        <v>76</v>
      </c>
      <c r="Y98" s="14" t="s">
        <v>76</v>
      </c>
      <c r="Z98" s="14">
        <v>4110527</v>
      </c>
      <c r="AA98" s="29"/>
      <c r="AF98">
        <f>COUNTIF(Лист2!A:A,Лист1!R98)</f>
        <v>1</v>
      </c>
    </row>
    <row r="99" spans="1:32" ht="52.9">
      <c r="A99" s="10">
        <v>98</v>
      </c>
      <c r="B99" s="104" t="s">
        <v>658</v>
      </c>
      <c r="C99" s="104">
        <v>311501572809</v>
      </c>
      <c r="D99" s="104"/>
      <c r="E99" s="104" t="s">
        <v>659</v>
      </c>
      <c r="F99" s="104" t="s">
        <v>77</v>
      </c>
      <c r="G99" s="105">
        <v>45383</v>
      </c>
      <c r="H99" s="104" t="s">
        <v>660</v>
      </c>
      <c r="I99" s="20" t="s">
        <v>661</v>
      </c>
      <c r="J99" s="104" t="s">
        <v>662</v>
      </c>
      <c r="K99" s="104" t="s">
        <v>663</v>
      </c>
      <c r="L99" s="14" t="s">
        <v>85</v>
      </c>
      <c r="M99" s="14"/>
      <c r="N99" s="16">
        <v>45400</v>
      </c>
      <c r="O99" s="14"/>
      <c r="P99" s="14" t="s">
        <v>78</v>
      </c>
      <c r="Q99" s="33">
        <v>89205696699</v>
      </c>
      <c r="R99" s="27" t="s">
        <v>163</v>
      </c>
      <c r="S99" s="27" t="s">
        <v>101</v>
      </c>
      <c r="T99" s="27" t="s">
        <v>79</v>
      </c>
      <c r="U99" s="27" t="s">
        <v>79</v>
      </c>
      <c r="V99" s="38" t="s">
        <v>664</v>
      </c>
      <c r="W99" s="27">
        <v>3</v>
      </c>
      <c r="X99" s="27"/>
      <c r="Y99" s="14"/>
      <c r="Z99" s="14">
        <v>2150604</v>
      </c>
      <c r="AA99" s="29" t="s">
        <v>665</v>
      </c>
      <c r="AF99">
        <f>COUNTIF(Лист2!A:A,Лист1!R99)</f>
        <v>1</v>
      </c>
    </row>
    <row r="100" spans="1:32" ht="70.5">
      <c r="A100" s="10">
        <v>99</v>
      </c>
      <c r="B100" s="18" t="s">
        <v>666</v>
      </c>
      <c r="C100" s="18">
        <v>311600600550</v>
      </c>
      <c r="D100" s="18" t="s">
        <v>76</v>
      </c>
      <c r="E100" s="18" t="s">
        <v>667</v>
      </c>
      <c r="F100" s="18" t="s">
        <v>77</v>
      </c>
      <c r="G100" s="30">
        <v>45385</v>
      </c>
      <c r="H100" s="31">
        <v>3461.04</v>
      </c>
      <c r="I100" s="30" t="s">
        <v>668</v>
      </c>
      <c r="J100" s="18" t="s">
        <v>669</v>
      </c>
      <c r="K100" s="18" t="s">
        <v>670</v>
      </c>
      <c r="L100" s="18" t="s">
        <v>76</v>
      </c>
      <c r="M100" s="18" t="s">
        <v>76</v>
      </c>
      <c r="N100" s="30">
        <v>45400</v>
      </c>
      <c r="O100" s="18" t="s">
        <v>76</v>
      </c>
      <c r="P100" s="18" t="s">
        <v>78</v>
      </c>
      <c r="Q100" s="18">
        <v>89511503099</v>
      </c>
      <c r="R100" s="18" t="s">
        <v>57</v>
      </c>
      <c r="S100" s="18" t="s">
        <v>101</v>
      </c>
      <c r="T100" s="18" t="s">
        <v>79</v>
      </c>
      <c r="U100" s="18" t="s">
        <v>79</v>
      </c>
      <c r="V100" s="31">
        <v>8349.1</v>
      </c>
      <c r="W100" s="18">
        <v>2</v>
      </c>
      <c r="X100" s="18" t="s">
        <v>76</v>
      </c>
      <c r="Y100" s="14" t="s">
        <v>76</v>
      </c>
      <c r="Z100" s="14">
        <v>3180057</v>
      </c>
      <c r="AA100" s="29" t="s">
        <v>76</v>
      </c>
      <c r="AF100">
        <f>COUNTIF(Лист2!A:A,Лист1!R100)</f>
        <v>1</v>
      </c>
    </row>
    <row r="101" spans="1:32" ht="52.9">
      <c r="A101" s="10">
        <v>100</v>
      </c>
      <c r="B101" s="18" t="s">
        <v>671</v>
      </c>
      <c r="C101" s="18">
        <v>311602294178</v>
      </c>
      <c r="D101" s="18" t="s">
        <v>76</v>
      </c>
      <c r="E101" s="18" t="s">
        <v>672</v>
      </c>
      <c r="F101" s="18" t="s">
        <v>77</v>
      </c>
      <c r="G101" s="30">
        <v>45385</v>
      </c>
      <c r="H101" s="31">
        <v>11009.72</v>
      </c>
      <c r="I101" s="30" t="s">
        <v>673</v>
      </c>
      <c r="J101" s="18" t="s">
        <v>674</v>
      </c>
      <c r="K101" s="18" t="s">
        <v>675</v>
      </c>
      <c r="L101" s="18" t="s">
        <v>76</v>
      </c>
      <c r="M101" s="18" t="s">
        <v>76</v>
      </c>
      <c r="N101" s="30">
        <v>45400</v>
      </c>
      <c r="O101" s="18" t="s">
        <v>76</v>
      </c>
      <c r="P101" s="18" t="s">
        <v>78</v>
      </c>
      <c r="Q101" s="18">
        <v>89517674491</v>
      </c>
      <c r="R101" s="18" t="s">
        <v>57</v>
      </c>
      <c r="S101" s="18" t="s">
        <v>101</v>
      </c>
      <c r="T101" s="18" t="s">
        <v>79</v>
      </c>
      <c r="U101" s="18" t="s">
        <v>79</v>
      </c>
      <c r="V101" s="31">
        <v>8223.86</v>
      </c>
      <c r="W101" s="18">
        <v>3</v>
      </c>
      <c r="X101" s="18" t="s">
        <v>76</v>
      </c>
      <c r="Y101" s="14" t="s">
        <v>76</v>
      </c>
      <c r="Z101" s="14">
        <v>3185560</v>
      </c>
      <c r="AA101" s="29" t="s">
        <v>76</v>
      </c>
      <c r="AF101">
        <f>COUNTIF(Лист2!A:A,Лист1!R101)</f>
        <v>1</v>
      </c>
    </row>
    <row r="102" spans="1:32" ht="35.25">
      <c r="A102" s="10">
        <v>101</v>
      </c>
      <c r="B102" s="18" t="s">
        <v>676</v>
      </c>
      <c r="C102" s="18">
        <v>311602313818</v>
      </c>
      <c r="D102" s="18" t="s">
        <v>76</v>
      </c>
      <c r="E102" s="18" t="s">
        <v>677</v>
      </c>
      <c r="F102" s="18" t="s">
        <v>77</v>
      </c>
      <c r="G102" s="30">
        <v>45385</v>
      </c>
      <c r="H102" s="31">
        <v>6300.19</v>
      </c>
      <c r="I102" s="30" t="s">
        <v>678</v>
      </c>
      <c r="J102" s="18" t="s">
        <v>679</v>
      </c>
      <c r="K102" s="18" t="s">
        <v>680</v>
      </c>
      <c r="L102" s="18" t="s">
        <v>76</v>
      </c>
      <c r="M102" s="18" t="s">
        <v>76</v>
      </c>
      <c r="N102" s="30">
        <v>45400</v>
      </c>
      <c r="O102" s="18" t="s">
        <v>76</v>
      </c>
      <c r="P102" s="18" t="s">
        <v>78</v>
      </c>
      <c r="Q102" s="18">
        <v>89623010766</v>
      </c>
      <c r="R102" s="18" t="s">
        <v>57</v>
      </c>
      <c r="S102" s="18" t="s">
        <v>101</v>
      </c>
      <c r="T102" s="18" t="s">
        <v>79</v>
      </c>
      <c r="U102" s="18" t="s">
        <v>79</v>
      </c>
      <c r="V102" s="31">
        <v>6846.26</v>
      </c>
      <c r="W102" s="18">
        <v>2</v>
      </c>
      <c r="X102" s="18" t="s">
        <v>76</v>
      </c>
      <c r="Y102" s="14" t="s">
        <v>76</v>
      </c>
      <c r="Z102" s="14">
        <v>3185606</v>
      </c>
      <c r="AA102" s="29" t="s">
        <v>76</v>
      </c>
      <c r="AF102">
        <f>COUNTIF(Лист2!A:A,Лист1!R102)</f>
        <v>1</v>
      </c>
    </row>
    <row r="103" spans="1:32" ht="70.5">
      <c r="A103" s="10">
        <v>102</v>
      </c>
      <c r="B103" s="18" t="s">
        <v>681</v>
      </c>
      <c r="C103" s="18">
        <v>311600321073</v>
      </c>
      <c r="D103" s="18" t="s">
        <v>76</v>
      </c>
      <c r="E103" s="18" t="s">
        <v>682</v>
      </c>
      <c r="F103" s="18" t="s">
        <v>77</v>
      </c>
      <c r="G103" s="30">
        <v>45385</v>
      </c>
      <c r="H103" s="31">
        <v>7765.3</v>
      </c>
      <c r="I103" s="30" t="s">
        <v>683</v>
      </c>
      <c r="J103" s="18" t="s">
        <v>684</v>
      </c>
      <c r="K103" s="18" t="s">
        <v>685</v>
      </c>
      <c r="L103" s="18" t="s">
        <v>76</v>
      </c>
      <c r="M103" s="18" t="s">
        <v>76</v>
      </c>
      <c r="N103" s="30">
        <v>45400</v>
      </c>
      <c r="O103" s="18" t="s">
        <v>76</v>
      </c>
      <c r="P103" s="18" t="s">
        <v>78</v>
      </c>
      <c r="Q103" s="18">
        <v>89087883038</v>
      </c>
      <c r="R103" s="18" t="s">
        <v>57</v>
      </c>
      <c r="S103" s="18" t="s">
        <v>101</v>
      </c>
      <c r="T103" s="18" t="s">
        <v>79</v>
      </c>
      <c r="U103" s="18" t="s">
        <v>79</v>
      </c>
      <c r="V103" s="31">
        <v>6261.82</v>
      </c>
      <c r="W103" s="18">
        <v>2</v>
      </c>
      <c r="X103" s="18" t="s">
        <v>76</v>
      </c>
      <c r="Y103" s="14" t="s">
        <v>76</v>
      </c>
      <c r="Z103" s="14">
        <v>3185450</v>
      </c>
      <c r="AA103" s="29" t="s">
        <v>76</v>
      </c>
      <c r="AF103">
        <f>COUNTIF(Лист2!A:A,Лист1!R103)</f>
        <v>1</v>
      </c>
    </row>
    <row r="104" spans="1:32" ht="52.9">
      <c r="A104" s="10">
        <v>103</v>
      </c>
      <c r="B104" s="18" t="s">
        <v>686</v>
      </c>
      <c r="C104" s="18">
        <v>311600453464</v>
      </c>
      <c r="D104" s="18" t="s">
        <v>76</v>
      </c>
      <c r="E104" s="18" t="s">
        <v>687</v>
      </c>
      <c r="F104" s="18" t="s">
        <v>77</v>
      </c>
      <c r="G104" s="30">
        <v>45385</v>
      </c>
      <c r="H104" s="31">
        <v>4974.9799999999996</v>
      </c>
      <c r="I104" s="30" t="s">
        <v>688</v>
      </c>
      <c r="J104" s="18" t="s">
        <v>689</v>
      </c>
      <c r="K104" s="18" t="s">
        <v>690</v>
      </c>
      <c r="L104" s="18" t="s">
        <v>76</v>
      </c>
      <c r="M104" s="18" t="s">
        <v>76</v>
      </c>
      <c r="N104" s="30">
        <v>45400</v>
      </c>
      <c r="O104" s="18" t="s">
        <v>76</v>
      </c>
      <c r="P104" s="18" t="s">
        <v>78</v>
      </c>
      <c r="Q104" s="18">
        <v>89038877121</v>
      </c>
      <c r="R104" s="18" t="s">
        <v>57</v>
      </c>
      <c r="S104" s="18" t="s">
        <v>101</v>
      </c>
      <c r="T104" s="18" t="s">
        <v>79</v>
      </c>
      <c r="U104" s="18" t="s">
        <v>79</v>
      </c>
      <c r="V104" s="31">
        <v>2730.15</v>
      </c>
      <c r="W104" s="18">
        <v>2</v>
      </c>
      <c r="X104" s="18" t="s">
        <v>76</v>
      </c>
      <c r="Y104" s="14" t="s">
        <v>76</v>
      </c>
      <c r="Z104" s="14">
        <v>3180032</v>
      </c>
      <c r="AA104" s="29" t="s">
        <v>76</v>
      </c>
      <c r="AF104">
        <f>COUNTIF(Лист2!A:A,Лист1!R104)</f>
        <v>1</v>
      </c>
    </row>
    <row r="105" spans="1:32" ht="52.9">
      <c r="A105" s="10">
        <v>104</v>
      </c>
      <c r="B105" s="18" t="s">
        <v>691</v>
      </c>
      <c r="C105" s="18">
        <v>311601678340</v>
      </c>
      <c r="D105" s="18" t="s">
        <v>76</v>
      </c>
      <c r="E105" s="18" t="s">
        <v>692</v>
      </c>
      <c r="F105" s="18" t="s">
        <v>77</v>
      </c>
      <c r="G105" s="30">
        <v>45385</v>
      </c>
      <c r="H105" s="31">
        <v>1033.6500000000001</v>
      </c>
      <c r="I105" s="30" t="s">
        <v>693</v>
      </c>
      <c r="J105" s="18" t="s">
        <v>694</v>
      </c>
      <c r="K105" s="18" t="s">
        <v>695</v>
      </c>
      <c r="L105" s="18" t="s">
        <v>76</v>
      </c>
      <c r="M105" s="18" t="s">
        <v>76</v>
      </c>
      <c r="N105" s="30">
        <v>45400</v>
      </c>
      <c r="O105" s="18" t="s">
        <v>76</v>
      </c>
      <c r="P105" s="18" t="s">
        <v>78</v>
      </c>
      <c r="Q105" s="18">
        <v>89205516830</v>
      </c>
      <c r="R105" s="18" t="s">
        <v>57</v>
      </c>
      <c r="S105" s="18" t="s">
        <v>101</v>
      </c>
      <c r="T105" s="18" t="s">
        <v>79</v>
      </c>
      <c r="U105" s="18" t="s">
        <v>79</v>
      </c>
      <c r="V105" s="31">
        <v>42.12</v>
      </c>
      <c r="W105" s="18">
        <v>4</v>
      </c>
      <c r="X105" s="18" t="s">
        <v>76</v>
      </c>
      <c r="Y105" s="14" t="s">
        <v>76</v>
      </c>
      <c r="Z105" s="14">
        <v>3180033</v>
      </c>
      <c r="AA105" s="29" t="s">
        <v>76</v>
      </c>
      <c r="AF105">
        <f>COUNTIF(Лист2!A:A,Лист1!R105)</f>
        <v>1</v>
      </c>
    </row>
    <row r="106" spans="1:32" ht="70.5">
      <c r="A106" s="10">
        <v>105</v>
      </c>
      <c r="B106" s="18" t="s">
        <v>696</v>
      </c>
      <c r="C106" s="18">
        <v>311604258200</v>
      </c>
      <c r="D106" s="18" t="s">
        <v>76</v>
      </c>
      <c r="E106" s="18" t="s">
        <v>682</v>
      </c>
      <c r="F106" s="18" t="s">
        <v>77</v>
      </c>
      <c r="G106" s="30">
        <v>45385</v>
      </c>
      <c r="H106" s="31">
        <v>1128.0999999999999</v>
      </c>
      <c r="I106" s="30" t="s">
        <v>697</v>
      </c>
      <c r="J106" s="18" t="s">
        <v>698</v>
      </c>
      <c r="K106" s="18" t="s">
        <v>699</v>
      </c>
      <c r="L106" s="18" t="s">
        <v>76</v>
      </c>
      <c r="M106" s="18" t="s">
        <v>76</v>
      </c>
      <c r="N106" s="30">
        <v>45400</v>
      </c>
      <c r="O106" s="18" t="s">
        <v>76</v>
      </c>
      <c r="P106" s="18" t="s">
        <v>78</v>
      </c>
      <c r="Q106" s="18">
        <v>89507190166</v>
      </c>
      <c r="R106" s="18" t="s">
        <v>57</v>
      </c>
      <c r="S106" s="18" t="s">
        <v>101</v>
      </c>
      <c r="T106" s="18" t="s">
        <v>79</v>
      </c>
      <c r="U106" s="18" t="s">
        <v>79</v>
      </c>
      <c r="V106" s="31">
        <v>1263.58</v>
      </c>
      <c r="W106" s="18">
        <v>2</v>
      </c>
      <c r="X106" s="18" t="s">
        <v>76</v>
      </c>
      <c r="Y106" s="14" t="s">
        <v>76</v>
      </c>
      <c r="Z106" s="14">
        <v>3180299</v>
      </c>
      <c r="AA106" s="29" t="s">
        <v>76</v>
      </c>
      <c r="AF106">
        <f>COUNTIF(Лист2!A:A,Лист1!R106)</f>
        <v>1</v>
      </c>
    </row>
    <row r="107" spans="1:32" ht="52.9">
      <c r="A107" s="10">
        <v>106</v>
      </c>
      <c r="B107" s="18" t="s">
        <v>700</v>
      </c>
      <c r="C107" s="18">
        <v>3109013081</v>
      </c>
      <c r="D107" s="18">
        <v>310901001</v>
      </c>
      <c r="E107" s="18" t="s">
        <v>701</v>
      </c>
      <c r="F107" s="18" t="s">
        <v>77</v>
      </c>
      <c r="G107" s="30">
        <v>45385</v>
      </c>
      <c r="H107" s="31">
        <v>12983.58</v>
      </c>
      <c r="I107" s="30" t="s">
        <v>702</v>
      </c>
      <c r="J107" s="18" t="s">
        <v>186</v>
      </c>
      <c r="K107" s="18" t="s">
        <v>703</v>
      </c>
      <c r="L107" s="18" t="s">
        <v>76</v>
      </c>
      <c r="M107" s="18" t="s">
        <v>76</v>
      </c>
      <c r="N107" s="30">
        <v>45400</v>
      </c>
      <c r="O107" s="18" t="s">
        <v>76</v>
      </c>
      <c r="P107" s="18" t="s">
        <v>78</v>
      </c>
      <c r="Q107" s="18">
        <v>89205529999</v>
      </c>
      <c r="R107" s="18" t="s">
        <v>57</v>
      </c>
      <c r="S107" s="18" t="s">
        <v>101</v>
      </c>
      <c r="T107" s="18" t="s">
        <v>79</v>
      </c>
      <c r="U107" s="18" t="s">
        <v>79</v>
      </c>
      <c r="V107" s="31">
        <v>17533.099999999999</v>
      </c>
      <c r="W107" s="18">
        <v>3</v>
      </c>
      <c r="X107" s="18" t="s">
        <v>76</v>
      </c>
      <c r="Y107" s="14" t="s">
        <v>76</v>
      </c>
      <c r="Z107" s="14">
        <v>3180329</v>
      </c>
      <c r="AA107" s="29" t="s">
        <v>76</v>
      </c>
      <c r="AF107">
        <f>COUNTIF(Лист2!A:A,Лист1!R107)</f>
        <v>1</v>
      </c>
    </row>
    <row r="108" spans="1:32" ht="35.25">
      <c r="A108" s="10">
        <v>107</v>
      </c>
      <c r="B108" s="18" t="s">
        <v>704</v>
      </c>
      <c r="C108" s="18">
        <v>3128003603</v>
      </c>
      <c r="D108" s="18">
        <v>312801001</v>
      </c>
      <c r="E108" s="18" t="s">
        <v>705</v>
      </c>
      <c r="F108" s="18" t="s">
        <v>77</v>
      </c>
      <c r="G108" s="30" t="s">
        <v>706</v>
      </c>
      <c r="H108" s="31">
        <v>140672.19</v>
      </c>
      <c r="I108" s="30" t="s">
        <v>707</v>
      </c>
      <c r="J108" s="18" t="s">
        <v>708</v>
      </c>
      <c r="K108" s="18" t="s">
        <v>709</v>
      </c>
      <c r="L108" s="18"/>
      <c r="M108" s="18"/>
      <c r="N108" s="30">
        <v>45400</v>
      </c>
      <c r="O108" s="18" t="s">
        <v>710</v>
      </c>
      <c r="P108" s="18" t="s">
        <v>78</v>
      </c>
      <c r="Q108" s="18">
        <v>79056723607</v>
      </c>
      <c r="R108" s="18" t="s">
        <v>50</v>
      </c>
      <c r="S108" s="18" t="s">
        <v>101</v>
      </c>
      <c r="T108" s="18"/>
      <c r="U108" s="18"/>
      <c r="V108" s="31">
        <v>160705.16</v>
      </c>
      <c r="W108" s="18">
        <v>0.9</v>
      </c>
      <c r="X108" s="18"/>
      <c r="Y108" s="14"/>
      <c r="Z108" s="14">
        <v>6310082</v>
      </c>
      <c r="AA108" s="29" t="s">
        <v>78</v>
      </c>
      <c r="AF108">
        <f>COUNTIF(Лист2!A:A,Лист1!R108)</f>
        <v>1</v>
      </c>
    </row>
    <row r="109" spans="1:32" ht="52.9">
      <c r="A109" s="10">
        <v>108</v>
      </c>
      <c r="B109" s="18" t="s">
        <v>711</v>
      </c>
      <c r="C109" s="18">
        <v>312807673500</v>
      </c>
      <c r="D109" s="18"/>
      <c r="E109" s="18" t="s">
        <v>712</v>
      </c>
      <c r="F109" s="18" t="s">
        <v>77</v>
      </c>
      <c r="G109" s="30" t="s">
        <v>706</v>
      </c>
      <c r="H109" s="31">
        <v>4455.22</v>
      </c>
      <c r="I109" s="30" t="s">
        <v>713</v>
      </c>
      <c r="J109" s="18" t="s">
        <v>714</v>
      </c>
      <c r="K109" s="18" t="s">
        <v>715</v>
      </c>
      <c r="L109" s="18"/>
      <c r="M109" s="18"/>
      <c r="N109" s="30">
        <v>45400</v>
      </c>
      <c r="O109" s="18" t="s">
        <v>716</v>
      </c>
      <c r="P109" s="18" t="s">
        <v>84</v>
      </c>
      <c r="Q109" s="18" t="s">
        <v>717</v>
      </c>
      <c r="R109" s="18" t="s">
        <v>50</v>
      </c>
      <c r="S109" s="18" t="s">
        <v>101</v>
      </c>
      <c r="T109" s="18"/>
      <c r="U109" s="18"/>
      <c r="V109" s="31">
        <v>4759.13</v>
      </c>
      <c r="W109" s="18">
        <v>2.8</v>
      </c>
      <c r="X109" s="18"/>
      <c r="Y109" s="14"/>
      <c r="Z109" s="14">
        <v>6310089</v>
      </c>
      <c r="AA109" s="29" t="s">
        <v>718</v>
      </c>
      <c r="AF109">
        <f>COUNTIF(Лист2!A:A,Лист1!R109)</f>
        <v>1</v>
      </c>
    </row>
    <row r="110" spans="1:32" ht="52.9">
      <c r="A110" s="10">
        <v>109</v>
      </c>
      <c r="B110" s="18" t="s">
        <v>719</v>
      </c>
      <c r="C110" s="18">
        <v>3128032675</v>
      </c>
      <c r="D110" s="18">
        <v>312801001</v>
      </c>
      <c r="E110" s="18" t="s">
        <v>720</v>
      </c>
      <c r="F110" s="18" t="s">
        <v>77</v>
      </c>
      <c r="G110" s="30" t="s">
        <v>706</v>
      </c>
      <c r="H110" s="31">
        <v>70673.009999999995</v>
      </c>
      <c r="I110" s="30" t="s">
        <v>721</v>
      </c>
      <c r="J110" s="18" t="s">
        <v>722</v>
      </c>
      <c r="K110" s="18" t="s">
        <v>723</v>
      </c>
      <c r="L110" s="18"/>
      <c r="M110" s="18"/>
      <c r="N110" s="30">
        <v>45400</v>
      </c>
      <c r="O110" s="18" t="s">
        <v>724</v>
      </c>
      <c r="P110" s="18" t="s">
        <v>105</v>
      </c>
      <c r="Q110" s="18" t="s">
        <v>725</v>
      </c>
      <c r="R110" s="18" t="s">
        <v>50</v>
      </c>
      <c r="S110" s="18" t="s">
        <v>101</v>
      </c>
      <c r="T110" s="18"/>
      <c r="U110" s="18"/>
      <c r="V110" s="31">
        <v>100961.44</v>
      </c>
      <c r="W110" s="18">
        <v>2.1</v>
      </c>
      <c r="X110" s="18"/>
      <c r="Y110" s="14"/>
      <c r="Z110" s="14">
        <v>6310409</v>
      </c>
      <c r="AA110" s="29" t="s">
        <v>726</v>
      </c>
      <c r="AF110">
        <f>COUNTIF(Лист2!A:A,Лист1!R110)</f>
        <v>1</v>
      </c>
    </row>
    <row r="111" spans="1:32" ht="52.9">
      <c r="A111" s="10">
        <v>110</v>
      </c>
      <c r="B111" s="18" t="s">
        <v>727</v>
      </c>
      <c r="C111" s="18">
        <v>3123460476</v>
      </c>
      <c r="D111" s="18">
        <v>312301001</v>
      </c>
      <c r="E111" s="18" t="s">
        <v>728</v>
      </c>
      <c r="F111" s="18" t="s">
        <v>77</v>
      </c>
      <c r="G111" s="30" t="s">
        <v>706</v>
      </c>
      <c r="H111" s="31">
        <v>37265706.57</v>
      </c>
      <c r="I111" s="30" t="s">
        <v>729</v>
      </c>
      <c r="J111" s="18" t="s">
        <v>730</v>
      </c>
      <c r="K111" s="18" t="s">
        <v>731</v>
      </c>
      <c r="L111" s="18"/>
      <c r="M111" s="18"/>
      <c r="N111" s="30">
        <v>45400</v>
      </c>
      <c r="O111" s="18" t="s">
        <v>732</v>
      </c>
      <c r="P111" s="18" t="s">
        <v>84</v>
      </c>
      <c r="Q111" s="18" t="s">
        <v>733</v>
      </c>
      <c r="R111" s="18" t="s">
        <v>50</v>
      </c>
      <c r="S111" s="18" t="s">
        <v>101</v>
      </c>
      <c r="T111" s="18"/>
      <c r="U111" s="18"/>
      <c r="V111" s="31">
        <v>28282870.5</v>
      </c>
      <c r="W111" s="18">
        <v>4</v>
      </c>
      <c r="X111" s="18"/>
      <c r="Y111" s="14"/>
      <c r="Z111" s="14">
        <v>6310534</v>
      </c>
      <c r="AA111" s="29" t="s">
        <v>718</v>
      </c>
      <c r="AF111">
        <f>COUNTIF(Лист2!A:A,Лист1!R111)</f>
        <v>1</v>
      </c>
    </row>
    <row r="112" spans="1:32" ht="52.9">
      <c r="A112" s="10">
        <v>111</v>
      </c>
      <c r="B112" s="18" t="s">
        <v>727</v>
      </c>
      <c r="C112" s="18">
        <v>3123460476</v>
      </c>
      <c r="D112" s="18">
        <v>312301001</v>
      </c>
      <c r="E112" s="18" t="s">
        <v>734</v>
      </c>
      <c r="F112" s="18" t="s">
        <v>77</v>
      </c>
      <c r="G112" s="30" t="s">
        <v>706</v>
      </c>
      <c r="H112" s="31">
        <v>37265706.57</v>
      </c>
      <c r="I112" s="30" t="s">
        <v>735</v>
      </c>
      <c r="J112" s="18" t="s">
        <v>736</v>
      </c>
      <c r="K112" s="18" t="s">
        <v>737</v>
      </c>
      <c r="L112" s="18"/>
      <c r="M112" s="18"/>
      <c r="N112" s="30">
        <v>45400</v>
      </c>
      <c r="O112" s="18" t="s">
        <v>732</v>
      </c>
      <c r="P112" s="18" t="s">
        <v>84</v>
      </c>
      <c r="Q112" s="18" t="s">
        <v>733</v>
      </c>
      <c r="R112" s="18" t="s">
        <v>50</v>
      </c>
      <c r="S112" s="18" t="s">
        <v>101</v>
      </c>
      <c r="T112" s="18"/>
      <c r="U112" s="18"/>
      <c r="V112" s="31">
        <v>28282870.5</v>
      </c>
      <c r="W112" s="18">
        <v>4</v>
      </c>
      <c r="X112" s="18"/>
      <c r="Y112" s="14"/>
      <c r="Z112" s="14">
        <v>6310534</v>
      </c>
      <c r="AA112" s="29" t="s">
        <v>718</v>
      </c>
      <c r="AF112">
        <f>COUNTIF(Лист2!A:A,Лист1!R112)</f>
        <v>1</v>
      </c>
    </row>
    <row r="113" spans="1:32" ht="52.9">
      <c r="A113" s="10">
        <v>112</v>
      </c>
      <c r="B113" s="18" t="s">
        <v>727</v>
      </c>
      <c r="C113" s="18">
        <v>3123460476</v>
      </c>
      <c r="D113" s="18">
        <v>312301001</v>
      </c>
      <c r="E113" s="18" t="s">
        <v>738</v>
      </c>
      <c r="F113" s="18" t="s">
        <v>77</v>
      </c>
      <c r="G113" s="30" t="s">
        <v>706</v>
      </c>
      <c r="H113" s="31">
        <v>37265706.57</v>
      </c>
      <c r="I113" s="30" t="s">
        <v>739</v>
      </c>
      <c r="J113" s="18" t="s">
        <v>740</v>
      </c>
      <c r="K113" s="18" t="s">
        <v>741</v>
      </c>
      <c r="L113" s="18"/>
      <c r="M113" s="18"/>
      <c r="N113" s="30">
        <v>45400</v>
      </c>
      <c r="O113" s="18" t="s">
        <v>732</v>
      </c>
      <c r="P113" s="18" t="s">
        <v>84</v>
      </c>
      <c r="Q113" s="18" t="s">
        <v>733</v>
      </c>
      <c r="R113" s="18" t="s">
        <v>50</v>
      </c>
      <c r="S113" s="18" t="s">
        <v>101</v>
      </c>
      <c r="T113" s="18"/>
      <c r="U113" s="18"/>
      <c r="V113" s="31">
        <v>28282870.5</v>
      </c>
      <c r="W113" s="18">
        <v>4</v>
      </c>
      <c r="X113" s="18"/>
      <c r="Y113" s="14"/>
      <c r="Z113" s="14">
        <v>6310534</v>
      </c>
      <c r="AA113" s="29" t="s">
        <v>718</v>
      </c>
      <c r="AF113">
        <f>COUNTIF(Лист2!A:A,Лист1!R113)</f>
        <v>1</v>
      </c>
    </row>
    <row r="114" spans="1:32" ht="52.9">
      <c r="A114" s="10">
        <v>113</v>
      </c>
      <c r="B114" s="18" t="s">
        <v>727</v>
      </c>
      <c r="C114" s="18">
        <v>3123460476</v>
      </c>
      <c r="D114" s="18">
        <v>312301001</v>
      </c>
      <c r="E114" s="18" t="s">
        <v>742</v>
      </c>
      <c r="F114" s="18" t="s">
        <v>77</v>
      </c>
      <c r="G114" s="30" t="s">
        <v>706</v>
      </c>
      <c r="H114" s="31">
        <v>37265706.57</v>
      </c>
      <c r="I114" s="30" t="s">
        <v>743</v>
      </c>
      <c r="J114" s="18" t="s">
        <v>744</v>
      </c>
      <c r="K114" s="18" t="s">
        <v>745</v>
      </c>
      <c r="L114" s="18"/>
      <c r="M114" s="18"/>
      <c r="N114" s="30">
        <v>45400</v>
      </c>
      <c r="O114" s="18" t="s">
        <v>732</v>
      </c>
      <c r="P114" s="18" t="s">
        <v>84</v>
      </c>
      <c r="Q114" s="18" t="s">
        <v>733</v>
      </c>
      <c r="R114" s="18" t="s">
        <v>50</v>
      </c>
      <c r="S114" s="18" t="s">
        <v>101</v>
      </c>
      <c r="T114" s="18"/>
      <c r="U114" s="18"/>
      <c r="V114" s="31">
        <v>28282870.5</v>
      </c>
      <c r="W114" s="18">
        <v>4</v>
      </c>
      <c r="X114" s="18"/>
      <c r="Y114" s="10"/>
      <c r="Z114" s="10">
        <v>6310534</v>
      </c>
      <c r="AA114" s="10" t="s">
        <v>718</v>
      </c>
      <c r="AF114">
        <f>COUNTIF(Лист2!A:A,Лист1!R114)</f>
        <v>1</v>
      </c>
    </row>
    <row r="115" spans="1:32" ht="52.9">
      <c r="A115" s="10">
        <v>114</v>
      </c>
      <c r="B115" s="18" t="s">
        <v>727</v>
      </c>
      <c r="C115" s="106">
        <v>3123460476</v>
      </c>
      <c r="D115" s="18">
        <v>312301001</v>
      </c>
      <c r="E115" s="18" t="s">
        <v>746</v>
      </c>
      <c r="F115" s="18" t="s">
        <v>77</v>
      </c>
      <c r="G115" s="30" t="s">
        <v>706</v>
      </c>
      <c r="H115" s="31">
        <v>37265706.57</v>
      </c>
      <c r="I115" s="30" t="s">
        <v>747</v>
      </c>
      <c r="J115" s="18" t="s">
        <v>748</v>
      </c>
      <c r="K115" s="18" t="s">
        <v>749</v>
      </c>
      <c r="L115" s="18"/>
      <c r="M115" s="18"/>
      <c r="N115" s="30">
        <v>45400</v>
      </c>
      <c r="O115" s="18" t="s">
        <v>732</v>
      </c>
      <c r="P115" s="18" t="s">
        <v>84</v>
      </c>
      <c r="Q115" s="18" t="s">
        <v>733</v>
      </c>
      <c r="R115" s="18" t="s">
        <v>50</v>
      </c>
      <c r="S115" s="18" t="s">
        <v>101</v>
      </c>
      <c r="T115" s="18"/>
      <c r="U115" s="18"/>
      <c r="V115" s="31">
        <v>28282870.5</v>
      </c>
      <c r="W115" s="18">
        <v>4</v>
      </c>
      <c r="X115" s="18"/>
      <c r="Y115" s="10"/>
      <c r="Z115" s="10">
        <v>6310534</v>
      </c>
      <c r="AA115" s="10" t="s">
        <v>718</v>
      </c>
      <c r="AF115">
        <f>COUNTIF(Лист2!A:A,Лист1!R115)</f>
        <v>1</v>
      </c>
    </row>
    <row r="116" spans="1:32" ht="52.9">
      <c r="A116" s="10">
        <v>115</v>
      </c>
      <c r="B116" s="18" t="s">
        <v>750</v>
      </c>
      <c r="C116" s="106">
        <v>312800259201</v>
      </c>
      <c r="D116" s="18"/>
      <c r="E116" s="18" t="s">
        <v>751</v>
      </c>
      <c r="F116" s="18" t="s">
        <v>77</v>
      </c>
      <c r="G116" s="30" t="s">
        <v>706</v>
      </c>
      <c r="H116" s="31">
        <v>4264.3900000000003</v>
      </c>
      <c r="I116" s="30" t="s">
        <v>752</v>
      </c>
      <c r="J116" s="18" t="s">
        <v>753</v>
      </c>
      <c r="K116" s="18" t="s">
        <v>754</v>
      </c>
      <c r="L116" s="18"/>
      <c r="M116" s="18"/>
      <c r="N116" s="30">
        <v>45400</v>
      </c>
      <c r="O116" s="18" t="s">
        <v>755</v>
      </c>
      <c r="P116" s="18" t="s">
        <v>105</v>
      </c>
      <c r="Q116" s="18" t="s">
        <v>756</v>
      </c>
      <c r="R116" s="18" t="s">
        <v>50</v>
      </c>
      <c r="S116" s="18" t="s">
        <v>101</v>
      </c>
      <c r="T116" s="18"/>
      <c r="U116" s="18"/>
      <c r="V116" s="31">
        <v>6642.05</v>
      </c>
      <c r="W116" s="18">
        <v>0.6</v>
      </c>
      <c r="X116" s="18"/>
      <c r="Y116" s="10"/>
      <c r="Z116" s="10">
        <v>6310918</v>
      </c>
      <c r="AA116" s="10" t="s">
        <v>726</v>
      </c>
      <c r="AF116">
        <f>COUNTIF(Лист2!A:A,Лист1!R116)</f>
        <v>1</v>
      </c>
    </row>
    <row r="117" spans="1:32" ht="52.9">
      <c r="A117" s="10">
        <v>116</v>
      </c>
      <c r="B117" s="18" t="s">
        <v>757</v>
      </c>
      <c r="C117" s="18">
        <v>3128085275</v>
      </c>
      <c r="D117" s="18">
        <v>312801001</v>
      </c>
      <c r="E117" s="18" t="s">
        <v>758</v>
      </c>
      <c r="F117" s="18" t="s">
        <v>77</v>
      </c>
      <c r="G117" s="30" t="s">
        <v>706</v>
      </c>
      <c r="H117" s="31">
        <v>77971.33</v>
      </c>
      <c r="I117" s="30" t="s">
        <v>759</v>
      </c>
      <c r="J117" s="18" t="s">
        <v>760</v>
      </c>
      <c r="K117" s="18" t="s">
        <v>761</v>
      </c>
      <c r="L117" s="18"/>
      <c r="M117" s="18"/>
      <c r="N117" s="30">
        <v>45400</v>
      </c>
      <c r="O117" s="18" t="s">
        <v>762</v>
      </c>
      <c r="P117" s="18" t="s">
        <v>111</v>
      </c>
      <c r="Q117" s="18"/>
      <c r="R117" s="18" t="s">
        <v>50</v>
      </c>
      <c r="S117" s="18" t="s">
        <v>101</v>
      </c>
      <c r="T117" s="18"/>
      <c r="U117" s="18"/>
      <c r="V117" s="31">
        <v>77490.720000000001</v>
      </c>
      <c r="W117" s="18">
        <v>3</v>
      </c>
      <c r="X117" s="18"/>
      <c r="Y117" s="10"/>
      <c r="Z117" s="10">
        <v>6311844</v>
      </c>
      <c r="AA117" s="10"/>
      <c r="AF117">
        <f>COUNTIF(Лист2!A:A,Лист1!R117)</f>
        <v>1</v>
      </c>
    </row>
    <row r="118" spans="1:32" ht="52.9">
      <c r="A118" s="10">
        <v>117</v>
      </c>
      <c r="B118" s="18" t="s">
        <v>763</v>
      </c>
      <c r="C118" s="18">
        <v>3128970329</v>
      </c>
      <c r="D118" s="18">
        <v>312801001</v>
      </c>
      <c r="E118" s="18" t="s">
        <v>764</v>
      </c>
      <c r="F118" s="18" t="s">
        <v>77</v>
      </c>
      <c r="G118" s="30" t="s">
        <v>706</v>
      </c>
      <c r="H118" s="31">
        <v>55298.92</v>
      </c>
      <c r="I118" s="30" t="s">
        <v>765</v>
      </c>
      <c r="J118" s="18" t="s">
        <v>766</v>
      </c>
      <c r="K118" s="18" t="s">
        <v>767</v>
      </c>
      <c r="L118" s="18"/>
      <c r="M118" s="18"/>
      <c r="N118" s="30">
        <v>45400</v>
      </c>
      <c r="O118" s="18" t="s">
        <v>768</v>
      </c>
      <c r="P118" s="18" t="s">
        <v>84</v>
      </c>
      <c r="Q118" s="18" t="s">
        <v>769</v>
      </c>
      <c r="R118" s="18" t="s">
        <v>50</v>
      </c>
      <c r="S118" s="18" t="s">
        <v>101</v>
      </c>
      <c r="T118" s="18"/>
      <c r="U118" s="18"/>
      <c r="V118" s="31">
        <v>38924.89</v>
      </c>
      <c r="W118" s="18">
        <v>4.3</v>
      </c>
      <c r="X118" s="18"/>
      <c r="Y118" s="10"/>
      <c r="Z118" s="10">
        <v>6312189</v>
      </c>
      <c r="AA118" s="10" t="s">
        <v>718</v>
      </c>
      <c r="AF118">
        <f>COUNTIF(Лист2!A:A,Лист1!R118)</f>
        <v>1</v>
      </c>
    </row>
    <row r="119" spans="1:32" ht="52.9">
      <c r="A119" s="10">
        <v>118</v>
      </c>
      <c r="B119" s="18" t="s">
        <v>770</v>
      </c>
      <c r="C119" s="18">
        <v>312800382205</v>
      </c>
      <c r="D119" s="18"/>
      <c r="E119" s="18" t="s">
        <v>771</v>
      </c>
      <c r="F119" s="18" t="s">
        <v>77</v>
      </c>
      <c r="G119" s="30" t="s">
        <v>706</v>
      </c>
      <c r="H119" s="31">
        <v>11701.76</v>
      </c>
      <c r="I119" s="30" t="s">
        <v>772</v>
      </c>
      <c r="J119" s="18" t="s">
        <v>118</v>
      </c>
      <c r="K119" s="18" t="s">
        <v>773</v>
      </c>
      <c r="L119" s="18"/>
      <c r="M119" s="18"/>
      <c r="N119" s="30">
        <v>45400</v>
      </c>
      <c r="O119" s="18" t="s">
        <v>774</v>
      </c>
      <c r="P119" s="18" t="s">
        <v>84</v>
      </c>
      <c r="Q119" s="18" t="s">
        <v>775</v>
      </c>
      <c r="R119" s="18" t="s">
        <v>50</v>
      </c>
      <c r="S119" s="18" t="s">
        <v>101</v>
      </c>
      <c r="T119" s="18"/>
      <c r="U119" s="18"/>
      <c r="V119" s="31">
        <v>13085.44</v>
      </c>
      <c r="W119" s="18">
        <v>0.9</v>
      </c>
      <c r="X119" s="18"/>
      <c r="Y119" s="10"/>
      <c r="Z119" s="10">
        <v>6312378</v>
      </c>
      <c r="AA119" s="10" t="s">
        <v>776</v>
      </c>
      <c r="AF119">
        <f>COUNTIF(Лист2!A:A,Лист1!R119)</f>
        <v>1</v>
      </c>
    </row>
    <row r="120" spans="1:32" ht="70.5">
      <c r="A120" s="10">
        <v>119</v>
      </c>
      <c r="B120" s="18" t="s">
        <v>777</v>
      </c>
      <c r="C120" s="18">
        <v>7708102235</v>
      </c>
      <c r="D120" s="18">
        <v>7708102235</v>
      </c>
      <c r="E120" s="18" t="s">
        <v>778</v>
      </c>
      <c r="F120" s="18" t="s">
        <v>77</v>
      </c>
      <c r="G120" s="30" t="s">
        <v>706</v>
      </c>
      <c r="H120" s="31">
        <v>32373.41</v>
      </c>
      <c r="I120" s="30" t="s">
        <v>779</v>
      </c>
      <c r="J120" s="18" t="s">
        <v>82</v>
      </c>
      <c r="K120" s="18" t="s">
        <v>780</v>
      </c>
      <c r="L120" s="18"/>
      <c r="M120" s="18"/>
      <c r="N120" s="30">
        <v>45400</v>
      </c>
      <c r="O120" s="18" t="s">
        <v>781</v>
      </c>
      <c r="P120" s="18" t="s">
        <v>84</v>
      </c>
      <c r="Q120" s="18" t="s">
        <v>782</v>
      </c>
      <c r="R120" s="18" t="s">
        <v>50</v>
      </c>
      <c r="S120" s="18" t="s">
        <v>101</v>
      </c>
      <c r="T120" s="18"/>
      <c r="U120" s="18"/>
      <c r="V120" s="31">
        <v>22050.9</v>
      </c>
      <c r="W120" s="18">
        <v>4.4000000000000004</v>
      </c>
      <c r="X120" s="18"/>
      <c r="Y120" s="10"/>
      <c r="Z120" s="10">
        <v>6312446</v>
      </c>
      <c r="AA120" s="10" t="s">
        <v>718</v>
      </c>
      <c r="AF120">
        <f>COUNTIF(Лист2!A:A,Лист1!R120)</f>
        <v>1</v>
      </c>
    </row>
    <row r="121" spans="1:32" ht="52.9">
      <c r="A121" s="10">
        <v>120</v>
      </c>
      <c r="B121" s="18" t="s">
        <v>783</v>
      </c>
      <c r="C121" s="18">
        <v>312812678655</v>
      </c>
      <c r="D121" s="18"/>
      <c r="E121" s="18" t="s">
        <v>784</v>
      </c>
      <c r="F121" s="18" t="s">
        <v>77</v>
      </c>
      <c r="G121" s="30" t="s">
        <v>706</v>
      </c>
      <c r="H121" s="31">
        <v>138893.75</v>
      </c>
      <c r="I121" s="30" t="s">
        <v>785</v>
      </c>
      <c r="J121" s="18" t="s">
        <v>492</v>
      </c>
      <c r="K121" s="18" t="s">
        <v>786</v>
      </c>
      <c r="L121" s="18"/>
      <c r="M121" s="18"/>
      <c r="N121" s="30">
        <v>45400</v>
      </c>
      <c r="O121" s="18" t="s">
        <v>787</v>
      </c>
      <c r="P121" s="18" t="s">
        <v>105</v>
      </c>
      <c r="Q121" s="18" t="s">
        <v>788</v>
      </c>
      <c r="R121" s="18" t="s">
        <v>50</v>
      </c>
      <c r="S121" s="18" t="s">
        <v>101</v>
      </c>
      <c r="T121" s="18"/>
      <c r="U121" s="18"/>
      <c r="V121" s="31">
        <v>200997.49</v>
      </c>
      <c r="W121" s="18">
        <v>2.1</v>
      </c>
      <c r="X121" s="18"/>
      <c r="Y121" s="10"/>
      <c r="Z121" s="10">
        <v>6312514</v>
      </c>
      <c r="AA121" s="10" t="s">
        <v>718</v>
      </c>
      <c r="AF121">
        <f>COUNTIF(Лист2!A:A,Лист1!R121)</f>
        <v>1</v>
      </c>
    </row>
    <row r="122" spans="1:32" ht="70.5">
      <c r="A122" s="10">
        <v>121</v>
      </c>
      <c r="B122" s="18" t="s">
        <v>789</v>
      </c>
      <c r="C122" s="18">
        <v>3128104418</v>
      </c>
      <c r="D122" s="18">
        <v>312801001</v>
      </c>
      <c r="E122" s="18" t="s">
        <v>790</v>
      </c>
      <c r="F122" s="18" t="s">
        <v>77</v>
      </c>
      <c r="G122" s="30" t="s">
        <v>706</v>
      </c>
      <c r="H122" s="31">
        <v>7890.5</v>
      </c>
      <c r="I122" s="30" t="s">
        <v>791</v>
      </c>
      <c r="J122" s="18" t="s">
        <v>792</v>
      </c>
      <c r="K122" s="18" t="s">
        <v>793</v>
      </c>
      <c r="L122" s="18"/>
      <c r="M122" s="18"/>
      <c r="N122" s="30">
        <v>45400</v>
      </c>
      <c r="O122" s="18" t="s">
        <v>794</v>
      </c>
      <c r="P122" s="18" t="s">
        <v>105</v>
      </c>
      <c r="Q122" s="18" t="s">
        <v>795</v>
      </c>
      <c r="R122" s="18" t="s">
        <v>50</v>
      </c>
      <c r="S122" s="18" t="s">
        <v>101</v>
      </c>
      <c r="T122" s="18"/>
      <c r="U122" s="18"/>
      <c r="V122" s="31">
        <v>3964.5</v>
      </c>
      <c r="W122" s="18">
        <v>6</v>
      </c>
      <c r="X122" s="18"/>
      <c r="Y122" s="10"/>
      <c r="Z122" s="10">
        <v>6312747</v>
      </c>
      <c r="AA122" s="10" t="s">
        <v>726</v>
      </c>
      <c r="AF122">
        <f>COUNTIF(Лист2!A:A,Лист1!R122)</f>
        <v>1</v>
      </c>
    </row>
    <row r="123" spans="1:32" ht="52.9">
      <c r="A123" s="10">
        <v>122</v>
      </c>
      <c r="B123" s="18" t="s">
        <v>796</v>
      </c>
      <c r="C123" s="18">
        <v>3128076979</v>
      </c>
      <c r="D123" s="18">
        <v>312801001</v>
      </c>
      <c r="E123" s="18" t="s">
        <v>797</v>
      </c>
      <c r="F123" s="18" t="s">
        <v>77</v>
      </c>
      <c r="G123" s="30" t="s">
        <v>706</v>
      </c>
      <c r="H123" s="31">
        <v>109763.26</v>
      </c>
      <c r="I123" s="30" t="s">
        <v>798</v>
      </c>
      <c r="J123" s="18" t="s">
        <v>799</v>
      </c>
      <c r="K123" s="18" t="s">
        <v>800</v>
      </c>
      <c r="L123" s="18"/>
      <c r="M123" s="18"/>
      <c r="N123" s="30">
        <v>45400</v>
      </c>
      <c r="O123" s="18" t="s">
        <v>801</v>
      </c>
      <c r="P123" s="18" t="s">
        <v>105</v>
      </c>
      <c r="Q123" s="18" t="s">
        <v>802</v>
      </c>
      <c r="R123" s="18" t="s">
        <v>50</v>
      </c>
      <c r="S123" s="18" t="s">
        <v>101</v>
      </c>
      <c r="T123" s="18"/>
      <c r="U123" s="18"/>
      <c r="V123" s="31">
        <v>146591.20000000001</v>
      </c>
      <c r="W123" s="18">
        <v>2.2000000000000002</v>
      </c>
      <c r="X123" s="18"/>
      <c r="Y123" s="10"/>
      <c r="Z123" s="10">
        <v>6312975</v>
      </c>
      <c r="AA123" s="10" t="s">
        <v>726</v>
      </c>
      <c r="AF123">
        <f>COUNTIF(Лист2!A:A,Лист1!R123)</f>
        <v>1</v>
      </c>
    </row>
    <row r="124" spans="1:32" ht="70.5">
      <c r="A124" s="10">
        <v>123</v>
      </c>
      <c r="B124" s="18" t="s">
        <v>803</v>
      </c>
      <c r="C124" s="18">
        <v>4604005601</v>
      </c>
      <c r="D124" s="18">
        <v>460401001</v>
      </c>
      <c r="E124" s="18" t="s">
        <v>804</v>
      </c>
      <c r="F124" s="18" t="s">
        <v>77</v>
      </c>
      <c r="G124" s="30" t="s">
        <v>706</v>
      </c>
      <c r="H124" s="31">
        <v>1915.79</v>
      </c>
      <c r="I124" s="30" t="s">
        <v>805</v>
      </c>
      <c r="J124" s="18" t="s">
        <v>806</v>
      </c>
      <c r="K124" s="18" t="s">
        <v>807</v>
      </c>
      <c r="L124" s="18"/>
      <c r="M124" s="18"/>
      <c r="N124" s="30">
        <v>45400</v>
      </c>
      <c r="O124" s="18" t="s">
        <v>808</v>
      </c>
      <c r="P124" s="18" t="s">
        <v>105</v>
      </c>
      <c r="Q124" s="18" t="s">
        <v>809</v>
      </c>
      <c r="R124" s="18" t="s">
        <v>50</v>
      </c>
      <c r="S124" s="18" t="s">
        <v>101</v>
      </c>
      <c r="T124" s="18"/>
      <c r="U124" s="18"/>
      <c r="V124" s="31">
        <v>1166.03</v>
      </c>
      <c r="W124" s="18">
        <v>4.9000000000000004</v>
      </c>
      <c r="X124" s="18"/>
      <c r="Y124" s="29"/>
      <c r="Z124" s="29">
        <v>6313278</v>
      </c>
      <c r="AA124" s="24" t="s">
        <v>726</v>
      </c>
      <c r="AF124">
        <f>COUNTIF(Лист2!A:A,Лист1!R124)</f>
        <v>1</v>
      </c>
    </row>
    <row r="125" spans="1:32" ht="52.9">
      <c r="A125" s="10">
        <v>124</v>
      </c>
      <c r="B125" s="18" t="s">
        <v>810</v>
      </c>
      <c r="C125" s="18">
        <v>312823054962</v>
      </c>
      <c r="D125" s="18"/>
      <c r="E125" s="18" t="s">
        <v>811</v>
      </c>
      <c r="F125" s="18" t="s">
        <v>77</v>
      </c>
      <c r="G125" s="30" t="s">
        <v>706</v>
      </c>
      <c r="H125" s="31">
        <v>6300.29</v>
      </c>
      <c r="I125" s="30" t="s">
        <v>812</v>
      </c>
      <c r="J125" s="18" t="s">
        <v>806</v>
      </c>
      <c r="K125" s="18" t="s">
        <v>813</v>
      </c>
      <c r="L125" s="18"/>
      <c r="M125" s="18"/>
      <c r="N125" s="30">
        <v>45400</v>
      </c>
      <c r="O125" s="18" t="s">
        <v>814</v>
      </c>
      <c r="P125" s="18" t="s">
        <v>105</v>
      </c>
      <c r="Q125" s="18" t="s">
        <v>815</v>
      </c>
      <c r="R125" s="18" t="s">
        <v>50</v>
      </c>
      <c r="S125" s="18" t="s">
        <v>101</v>
      </c>
      <c r="T125" s="18"/>
      <c r="U125" s="18"/>
      <c r="V125" s="31">
        <v>4335.8999999999996</v>
      </c>
      <c r="W125" s="18">
        <v>4.4000000000000004</v>
      </c>
      <c r="X125" s="18"/>
      <c r="Y125" s="24"/>
      <c r="Z125" s="24">
        <v>6313294</v>
      </c>
      <c r="AA125" s="24" t="s">
        <v>726</v>
      </c>
      <c r="AF125">
        <f>COUNTIF(Лист2!A:A,Лист1!R125)</f>
        <v>1</v>
      </c>
    </row>
    <row r="126" spans="1:32" ht="52.9">
      <c r="A126" s="10">
        <v>125</v>
      </c>
      <c r="B126" s="18" t="s">
        <v>816</v>
      </c>
      <c r="C126" s="18">
        <v>312811973680</v>
      </c>
      <c r="D126" s="18"/>
      <c r="E126" s="18" t="s">
        <v>817</v>
      </c>
      <c r="F126" s="18" t="s">
        <v>77</v>
      </c>
      <c r="G126" s="30" t="s">
        <v>706</v>
      </c>
      <c r="H126" s="31">
        <v>2556.62</v>
      </c>
      <c r="I126" s="30" t="s">
        <v>818</v>
      </c>
      <c r="J126" s="18" t="s">
        <v>82</v>
      </c>
      <c r="K126" s="18" t="s">
        <v>819</v>
      </c>
      <c r="L126" s="18"/>
      <c r="M126" s="18"/>
      <c r="N126" s="30">
        <v>45400</v>
      </c>
      <c r="O126" s="18" t="s">
        <v>820</v>
      </c>
      <c r="P126" s="18" t="s">
        <v>84</v>
      </c>
      <c r="Q126" s="18" t="s">
        <v>821</v>
      </c>
      <c r="R126" s="18" t="s">
        <v>50</v>
      </c>
      <c r="S126" s="18" t="s">
        <v>101</v>
      </c>
      <c r="T126" s="18"/>
      <c r="U126" s="18"/>
      <c r="V126" s="31">
        <v>2556.62</v>
      </c>
      <c r="W126" s="18">
        <v>1</v>
      </c>
      <c r="X126" s="18"/>
      <c r="Y126" s="24"/>
      <c r="Z126" s="24">
        <v>6313405</v>
      </c>
      <c r="AA126" s="24" t="s">
        <v>718</v>
      </c>
      <c r="AF126">
        <f>COUNTIF(Лист2!A:A,Лист1!R126)</f>
        <v>1</v>
      </c>
    </row>
    <row r="127" spans="1:32" ht="52.9">
      <c r="A127" s="10">
        <v>126</v>
      </c>
      <c r="B127" s="18" t="s">
        <v>822</v>
      </c>
      <c r="C127" s="18">
        <v>312800379570</v>
      </c>
      <c r="D127" s="18"/>
      <c r="E127" s="18" t="s">
        <v>823</v>
      </c>
      <c r="F127" s="18" t="s">
        <v>77</v>
      </c>
      <c r="G127" s="30" t="s">
        <v>706</v>
      </c>
      <c r="H127" s="18">
        <v>2662.95</v>
      </c>
      <c r="I127" s="30" t="s">
        <v>824</v>
      </c>
      <c r="J127" s="18" t="s">
        <v>825</v>
      </c>
      <c r="K127" s="18" t="s">
        <v>826</v>
      </c>
      <c r="L127" s="18"/>
      <c r="M127" s="18"/>
      <c r="N127" s="30">
        <v>45400</v>
      </c>
      <c r="O127" s="18" t="s">
        <v>827</v>
      </c>
      <c r="P127" s="18" t="s">
        <v>105</v>
      </c>
      <c r="Q127" s="18" t="s">
        <v>828</v>
      </c>
      <c r="R127" s="18" t="s">
        <v>50</v>
      </c>
      <c r="S127" s="18" t="s">
        <v>101</v>
      </c>
      <c r="T127" s="18"/>
      <c r="U127" s="18"/>
      <c r="V127" s="18">
        <v>2660.27</v>
      </c>
      <c r="W127" s="18">
        <v>1</v>
      </c>
      <c r="X127" s="18"/>
      <c r="Y127" s="24"/>
      <c r="Z127" s="24">
        <v>6313491</v>
      </c>
      <c r="AA127" s="24" t="s">
        <v>726</v>
      </c>
      <c r="AF127">
        <f>COUNTIF(Лист2!A:A,Лист1!R127)</f>
        <v>1</v>
      </c>
    </row>
    <row r="128" spans="1:32" ht="35.25">
      <c r="A128" s="10">
        <v>127</v>
      </c>
      <c r="B128" s="14" t="s">
        <v>829</v>
      </c>
      <c r="C128" s="15" t="s">
        <v>830</v>
      </c>
      <c r="D128" s="14">
        <v>312001001</v>
      </c>
      <c r="E128" s="14" t="s">
        <v>831</v>
      </c>
      <c r="F128" s="14" t="s">
        <v>77</v>
      </c>
      <c r="G128" s="16"/>
      <c r="H128" s="17">
        <v>27480.674999999992</v>
      </c>
      <c r="I128" s="16" t="s">
        <v>832</v>
      </c>
      <c r="J128" s="14" t="s">
        <v>486</v>
      </c>
      <c r="K128" s="14" t="s">
        <v>833</v>
      </c>
      <c r="L128" s="14"/>
      <c r="M128" s="14"/>
      <c r="N128" s="16">
        <v>45400</v>
      </c>
      <c r="O128" s="14"/>
      <c r="P128" s="14" t="s">
        <v>84</v>
      </c>
      <c r="Q128" s="14" t="s">
        <v>834</v>
      </c>
      <c r="R128" s="14" t="s">
        <v>51</v>
      </c>
      <c r="S128" s="14" t="s">
        <v>101</v>
      </c>
      <c r="T128" s="14" t="s">
        <v>79</v>
      </c>
      <c r="U128" s="14" t="s">
        <v>79</v>
      </c>
      <c r="V128" s="17"/>
      <c r="W128" s="14" t="s">
        <v>135</v>
      </c>
      <c r="X128" s="24"/>
      <c r="Y128" s="24"/>
      <c r="Z128" s="24">
        <v>3131470</v>
      </c>
      <c r="AA128" s="24"/>
      <c r="AF128">
        <f>COUNTIF(Лист2!A:A,Лист1!R128)</f>
        <v>0</v>
      </c>
    </row>
    <row r="129" spans="1:32" ht="52.9">
      <c r="A129" s="10">
        <v>128</v>
      </c>
      <c r="B129" s="14" t="s">
        <v>835</v>
      </c>
      <c r="C129" s="15" t="s">
        <v>836</v>
      </c>
      <c r="D129" s="14">
        <v>312301001</v>
      </c>
      <c r="E129" s="14" t="s">
        <v>837</v>
      </c>
      <c r="F129" s="14" t="s">
        <v>77</v>
      </c>
      <c r="G129" s="16"/>
      <c r="H129" s="17">
        <v>409668.04299999995</v>
      </c>
      <c r="I129" s="16" t="s">
        <v>838</v>
      </c>
      <c r="J129" s="14" t="s">
        <v>839</v>
      </c>
      <c r="K129" s="14" t="s">
        <v>840</v>
      </c>
      <c r="L129" s="14"/>
      <c r="M129" s="14"/>
      <c r="N129" s="16">
        <v>45400</v>
      </c>
      <c r="O129" s="14"/>
      <c r="P129" s="14" t="s">
        <v>84</v>
      </c>
      <c r="Q129" s="14" t="s">
        <v>841</v>
      </c>
      <c r="R129" s="14" t="s">
        <v>51</v>
      </c>
      <c r="S129" s="14" t="s">
        <v>101</v>
      </c>
      <c r="T129" s="14" t="s">
        <v>79</v>
      </c>
      <c r="U129" s="14" t="s">
        <v>79</v>
      </c>
      <c r="V129" s="17"/>
      <c r="W129" s="14" t="s">
        <v>135</v>
      </c>
      <c r="X129" s="24"/>
      <c r="Y129" s="24"/>
      <c r="Z129" s="24">
        <v>3131061</v>
      </c>
      <c r="AA129" s="24"/>
      <c r="AF129">
        <f>COUNTIF(Лист2!A:A,Лист1!R129)</f>
        <v>0</v>
      </c>
    </row>
    <row r="130" spans="1:32" ht="52.9">
      <c r="A130" s="10">
        <v>129</v>
      </c>
      <c r="B130" s="14" t="s">
        <v>842</v>
      </c>
      <c r="C130" s="15" t="s">
        <v>843</v>
      </c>
      <c r="D130" s="14">
        <v>312001001</v>
      </c>
      <c r="E130" s="14" t="s">
        <v>844</v>
      </c>
      <c r="F130" s="14" t="s">
        <v>77</v>
      </c>
      <c r="G130" s="16"/>
      <c r="H130" s="17">
        <v>7409.3310000001675</v>
      </c>
      <c r="I130" s="16" t="s">
        <v>845</v>
      </c>
      <c r="J130" s="14" t="s">
        <v>846</v>
      </c>
      <c r="K130" s="14" t="s">
        <v>847</v>
      </c>
      <c r="L130" s="14"/>
      <c r="M130" s="14"/>
      <c r="N130" s="16">
        <v>45400</v>
      </c>
      <c r="O130" s="14"/>
      <c r="P130" s="14" t="s">
        <v>78</v>
      </c>
      <c r="Q130" s="14">
        <v>79194314972</v>
      </c>
      <c r="R130" s="14" t="s">
        <v>51</v>
      </c>
      <c r="S130" s="14" t="s">
        <v>101</v>
      </c>
      <c r="T130" s="14" t="s">
        <v>79</v>
      </c>
      <c r="U130" s="14" t="s">
        <v>79</v>
      </c>
      <c r="V130" s="17"/>
      <c r="W130" s="14" t="s">
        <v>135</v>
      </c>
      <c r="X130" s="24"/>
      <c r="Y130" s="24"/>
      <c r="Z130" s="24">
        <v>7220070</v>
      </c>
      <c r="AA130" s="24"/>
      <c r="AF130">
        <f>COUNTIF(Лист2!A:A,Лист1!R130)</f>
        <v>0</v>
      </c>
    </row>
    <row r="131" spans="1:32" ht="52.9">
      <c r="A131" s="10">
        <v>130</v>
      </c>
      <c r="B131" s="14" t="s">
        <v>848</v>
      </c>
      <c r="C131" s="15" t="s">
        <v>849</v>
      </c>
      <c r="D131" s="14">
        <v>312001001</v>
      </c>
      <c r="E131" s="14" t="s">
        <v>850</v>
      </c>
      <c r="F131" s="14" t="s">
        <v>77</v>
      </c>
      <c r="G131" s="16"/>
      <c r="H131" s="17">
        <v>131947.522</v>
      </c>
      <c r="I131" s="16" t="s">
        <v>851</v>
      </c>
      <c r="J131" s="14" t="s">
        <v>852</v>
      </c>
      <c r="K131" s="14" t="s">
        <v>853</v>
      </c>
      <c r="L131" s="14"/>
      <c r="M131" s="14"/>
      <c r="N131" s="16">
        <v>45400</v>
      </c>
      <c r="O131" s="14"/>
      <c r="P131" s="14" t="s">
        <v>84</v>
      </c>
      <c r="Q131" s="14" t="s">
        <v>854</v>
      </c>
      <c r="R131" s="14" t="s">
        <v>51</v>
      </c>
      <c r="S131" s="14" t="s">
        <v>101</v>
      </c>
      <c r="T131" s="14" t="s">
        <v>79</v>
      </c>
      <c r="U131" s="14" t="s">
        <v>79</v>
      </c>
      <c r="V131" s="17"/>
      <c r="W131" s="14" t="s">
        <v>135</v>
      </c>
      <c r="X131" s="24"/>
      <c r="Y131" s="24"/>
      <c r="Z131" s="24">
        <v>3130559</v>
      </c>
      <c r="AA131" s="24"/>
      <c r="AF131">
        <f>COUNTIF(Лист2!A:A,Лист1!R131)</f>
        <v>0</v>
      </c>
    </row>
    <row r="132" spans="1:32" ht="70.5">
      <c r="A132" s="10">
        <v>131</v>
      </c>
      <c r="B132" s="14" t="s">
        <v>187</v>
      </c>
      <c r="C132" s="15" t="s">
        <v>855</v>
      </c>
      <c r="D132" s="14" t="s">
        <v>856</v>
      </c>
      <c r="E132" s="14" t="s">
        <v>857</v>
      </c>
      <c r="F132" s="14" t="s">
        <v>77</v>
      </c>
      <c r="G132" s="16"/>
      <c r="H132" s="17">
        <v>590916.22399999993</v>
      </c>
      <c r="I132" s="16" t="s">
        <v>858</v>
      </c>
      <c r="J132" s="14" t="s">
        <v>859</v>
      </c>
      <c r="K132" s="14" t="s">
        <v>860</v>
      </c>
      <c r="L132" s="14"/>
      <c r="M132" s="14"/>
      <c r="N132" s="16">
        <v>45400</v>
      </c>
      <c r="O132" s="14"/>
      <c r="P132" s="14" t="s">
        <v>84</v>
      </c>
      <c r="Q132" s="14" t="s">
        <v>861</v>
      </c>
      <c r="R132" s="14" t="s">
        <v>51</v>
      </c>
      <c r="S132" s="14" t="s">
        <v>101</v>
      </c>
      <c r="T132" s="14" t="s">
        <v>79</v>
      </c>
      <c r="U132" s="14" t="s">
        <v>79</v>
      </c>
      <c r="V132" s="17"/>
      <c r="W132" s="14" t="s">
        <v>135</v>
      </c>
      <c r="X132" s="24"/>
      <c r="Y132" s="24"/>
      <c r="Z132" s="24">
        <v>3130600</v>
      </c>
      <c r="AA132" s="24"/>
      <c r="AF132">
        <f>COUNTIF(Лист2!A:A,Лист1!R132)</f>
        <v>0</v>
      </c>
    </row>
    <row r="133" spans="1:32" ht="35.25">
      <c r="A133" s="10">
        <v>132</v>
      </c>
      <c r="B133" s="14" t="s">
        <v>862</v>
      </c>
      <c r="C133" s="15" t="s">
        <v>863</v>
      </c>
      <c r="D133" s="14" t="s">
        <v>864</v>
      </c>
      <c r="E133" s="14" t="s">
        <v>865</v>
      </c>
      <c r="F133" s="14" t="s">
        <v>77</v>
      </c>
      <c r="G133" s="16"/>
      <c r="H133" s="17">
        <v>99931.97400000006</v>
      </c>
      <c r="I133" s="16" t="s">
        <v>866</v>
      </c>
      <c r="J133" s="14" t="s">
        <v>867</v>
      </c>
      <c r="K133" s="14" t="s">
        <v>868</v>
      </c>
      <c r="L133" s="14"/>
      <c r="M133" s="14"/>
      <c r="N133" s="16">
        <v>45400</v>
      </c>
      <c r="O133" s="14"/>
      <c r="P133" s="14" t="s">
        <v>78</v>
      </c>
      <c r="Q133" s="14">
        <v>79155731999</v>
      </c>
      <c r="R133" s="14" t="s">
        <v>51</v>
      </c>
      <c r="S133" s="14" t="s">
        <v>101</v>
      </c>
      <c r="T133" s="14" t="s">
        <v>79</v>
      </c>
      <c r="U133" s="14" t="s">
        <v>79</v>
      </c>
      <c r="V133" s="17"/>
      <c r="W133" s="14" t="s">
        <v>135</v>
      </c>
      <c r="X133" s="24"/>
      <c r="Y133" s="24"/>
      <c r="Z133" s="24">
        <v>3131084</v>
      </c>
      <c r="AA133" s="24"/>
      <c r="AF133">
        <f>COUNTIF(Лист2!A:A,Лист1!R133)</f>
        <v>0</v>
      </c>
    </row>
    <row r="134" spans="1:32" ht="35.25">
      <c r="A134" s="10">
        <v>133</v>
      </c>
      <c r="B134" s="14" t="s">
        <v>869</v>
      </c>
      <c r="C134" s="15" t="s">
        <v>870</v>
      </c>
      <c r="D134" s="14" t="s">
        <v>856</v>
      </c>
      <c r="E134" s="14" t="s">
        <v>871</v>
      </c>
      <c r="F134" s="14" t="s">
        <v>77</v>
      </c>
      <c r="G134" s="16"/>
      <c r="H134" s="17">
        <v>62960.239000000118</v>
      </c>
      <c r="I134" s="16" t="s">
        <v>872</v>
      </c>
      <c r="J134" s="14" t="s">
        <v>873</v>
      </c>
      <c r="K134" s="14" t="s">
        <v>874</v>
      </c>
      <c r="L134" s="14"/>
      <c r="M134" s="14"/>
      <c r="N134" s="16">
        <v>45400</v>
      </c>
      <c r="O134" s="14"/>
      <c r="P134" s="14" t="s">
        <v>84</v>
      </c>
      <c r="Q134" s="14" t="s">
        <v>875</v>
      </c>
      <c r="R134" s="14" t="s">
        <v>51</v>
      </c>
      <c r="S134" s="14" t="s">
        <v>101</v>
      </c>
      <c r="T134" s="14" t="s">
        <v>79</v>
      </c>
      <c r="U134" s="14" t="s">
        <v>79</v>
      </c>
      <c r="V134" s="17"/>
      <c r="W134" s="14" t="s">
        <v>135</v>
      </c>
      <c r="X134" s="24"/>
      <c r="Y134" s="24"/>
      <c r="Z134" s="24">
        <v>3131443</v>
      </c>
      <c r="AA134" s="24"/>
      <c r="AF134">
        <f>COUNTIF(Лист2!A:A,Лист1!R134)</f>
        <v>0</v>
      </c>
    </row>
    <row r="135" spans="1:32" ht="52.9">
      <c r="A135" s="10">
        <v>134</v>
      </c>
      <c r="B135" s="14" t="s">
        <v>876</v>
      </c>
      <c r="C135" s="15" t="s">
        <v>877</v>
      </c>
      <c r="D135" s="14" t="s">
        <v>878</v>
      </c>
      <c r="E135" s="14" t="s">
        <v>879</v>
      </c>
      <c r="F135" s="14" t="s">
        <v>77</v>
      </c>
      <c r="G135" s="16"/>
      <c r="H135" s="17">
        <v>518755.13400000008</v>
      </c>
      <c r="I135" s="16" t="s">
        <v>880</v>
      </c>
      <c r="J135" s="14" t="s">
        <v>881</v>
      </c>
      <c r="K135" s="14" t="s">
        <v>882</v>
      </c>
      <c r="L135" s="14"/>
      <c r="M135" s="14"/>
      <c r="N135" s="16">
        <v>45400</v>
      </c>
      <c r="O135" s="14"/>
      <c r="P135" s="14" t="s">
        <v>78</v>
      </c>
      <c r="Q135" s="14">
        <v>79103200448</v>
      </c>
      <c r="R135" s="14" t="s">
        <v>51</v>
      </c>
      <c r="S135" s="14" t="s">
        <v>101</v>
      </c>
      <c r="T135" s="14" t="s">
        <v>79</v>
      </c>
      <c r="U135" s="14" t="s">
        <v>79</v>
      </c>
      <c r="V135" s="17"/>
      <c r="W135" s="14" t="s">
        <v>135</v>
      </c>
      <c r="X135" s="24"/>
      <c r="Y135" s="24"/>
      <c r="Z135" s="24">
        <v>3131217</v>
      </c>
      <c r="AA135" s="24"/>
      <c r="AF135">
        <f>COUNTIF(Лист2!A:A,Лист1!R135)</f>
        <v>0</v>
      </c>
    </row>
    <row r="136" spans="1:32" ht="70.5">
      <c r="A136" s="10">
        <v>135</v>
      </c>
      <c r="B136" s="14" t="s">
        <v>883</v>
      </c>
      <c r="C136" s="15" t="s">
        <v>884</v>
      </c>
      <c r="D136" s="14" t="s">
        <v>878</v>
      </c>
      <c r="E136" s="14" t="s">
        <v>885</v>
      </c>
      <c r="F136" s="14" t="s">
        <v>77</v>
      </c>
      <c r="G136" s="16"/>
      <c r="H136" s="17">
        <v>58142.089999999909</v>
      </c>
      <c r="I136" s="16" t="s">
        <v>886</v>
      </c>
      <c r="J136" s="14" t="s">
        <v>104</v>
      </c>
      <c r="K136" s="14" t="s">
        <v>887</v>
      </c>
      <c r="L136" s="14"/>
      <c r="M136" s="14"/>
      <c r="N136" s="16">
        <v>45400</v>
      </c>
      <c r="O136" s="14"/>
      <c r="P136" s="14" t="s">
        <v>78</v>
      </c>
      <c r="Q136" s="14">
        <v>79191789575</v>
      </c>
      <c r="R136" s="14" t="s">
        <v>51</v>
      </c>
      <c r="S136" s="14" t="s">
        <v>101</v>
      </c>
      <c r="T136" s="14" t="s">
        <v>79</v>
      </c>
      <c r="U136" s="14" t="s">
        <v>79</v>
      </c>
      <c r="V136" s="17"/>
      <c r="W136" s="14" t="s">
        <v>135</v>
      </c>
      <c r="X136" s="24"/>
      <c r="Y136" s="24"/>
      <c r="Z136" s="24">
        <v>3130458</v>
      </c>
      <c r="AA136" s="24"/>
      <c r="AF136">
        <f>COUNTIF(Лист2!A:A,Лист1!R136)</f>
        <v>0</v>
      </c>
    </row>
    <row r="137" spans="1:32" ht="70.5">
      <c r="A137" s="10">
        <v>136</v>
      </c>
      <c r="B137" s="14" t="s">
        <v>888</v>
      </c>
      <c r="C137" s="15" t="s">
        <v>889</v>
      </c>
      <c r="D137" s="14" t="s">
        <v>864</v>
      </c>
      <c r="E137" s="14" t="s">
        <v>890</v>
      </c>
      <c r="F137" s="14" t="s">
        <v>77</v>
      </c>
      <c r="G137" s="16"/>
      <c r="H137" s="17">
        <v>1429.2540000000015</v>
      </c>
      <c r="I137" s="16" t="s">
        <v>891</v>
      </c>
      <c r="J137" s="14" t="s">
        <v>486</v>
      </c>
      <c r="K137" s="14" t="s">
        <v>892</v>
      </c>
      <c r="L137" s="14"/>
      <c r="M137" s="14"/>
      <c r="N137" s="16">
        <v>45400</v>
      </c>
      <c r="O137" s="14"/>
      <c r="P137" s="14" t="s">
        <v>78</v>
      </c>
      <c r="Q137" s="14">
        <v>79517699419</v>
      </c>
      <c r="R137" s="14" t="s">
        <v>51</v>
      </c>
      <c r="S137" s="14" t="s">
        <v>101</v>
      </c>
      <c r="T137" s="14" t="s">
        <v>79</v>
      </c>
      <c r="U137" s="14" t="s">
        <v>79</v>
      </c>
      <c r="V137" s="17"/>
      <c r="W137" s="14" t="s">
        <v>135</v>
      </c>
      <c r="X137" s="24"/>
      <c r="Y137" s="24"/>
      <c r="Z137" s="24">
        <v>3130176</v>
      </c>
      <c r="AA137" s="24"/>
      <c r="AF137">
        <f>COUNTIF(Лист2!A:A,Лист1!R137)</f>
        <v>0</v>
      </c>
    </row>
    <row r="138" spans="1:32" ht="52.9">
      <c r="A138" s="77">
        <v>137</v>
      </c>
      <c r="B138" s="85" t="s">
        <v>893</v>
      </c>
      <c r="C138" s="86" t="s">
        <v>894</v>
      </c>
      <c r="D138" s="85" t="s">
        <v>864</v>
      </c>
      <c r="E138" s="85" t="s">
        <v>895</v>
      </c>
      <c r="F138" s="85" t="s">
        <v>77</v>
      </c>
      <c r="G138" s="87"/>
      <c r="H138" s="88">
        <v>4131.5669999999827</v>
      </c>
      <c r="I138" s="87" t="s">
        <v>896</v>
      </c>
      <c r="J138" s="85" t="s">
        <v>897</v>
      </c>
      <c r="K138" s="85" t="s">
        <v>898</v>
      </c>
      <c r="L138" s="85"/>
      <c r="M138" s="85"/>
      <c r="N138" s="87">
        <v>45400</v>
      </c>
      <c r="O138" s="85"/>
      <c r="P138" s="85" t="s">
        <v>78</v>
      </c>
      <c r="Q138" s="85">
        <v>79511333690</v>
      </c>
      <c r="R138" s="85" t="s">
        <v>51</v>
      </c>
      <c r="S138" s="85" t="s">
        <v>101</v>
      </c>
      <c r="T138" s="85" t="s">
        <v>79</v>
      </c>
      <c r="U138" s="85" t="s">
        <v>79</v>
      </c>
      <c r="V138" s="88"/>
      <c r="W138" s="85" t="s">
        <v>135</v>
      </c>
      <c r="X138" s="89"/>
      <c r="Y138" s="89"/>
      <c r="Z138" s="90">
        <v>3132022</v>
      </c>
      <c r="AA138" s="90"/>
      <c r="AF138">
        <f>COUNTIF(Лист2!A:A,Лист1!R138)</f>
        <v>0</v>
      </c>
    </row>
    <row r="139" spans="1:32" ht="70.5">
      <c r="A139" s="10">
        <v>138</v>
      </c>
      <c r="B139" s="54" t="s">
        <v>899</v>
      </c>
      <c r="C139" s="55" t="s">
        <v>900</v>
      </c>
      <c r="D139" s="54" t="s">
        <v>864</v>
      </c>
      <c r="E139" s="54" t="s">
        <v>901</v>
      </c>
      <c r="F139" s="54" t="s">
        <v>77</v>
      </c>
      <c r="G139" s="53"/>
      <c r="H139" s="56">
        <v>12934.913000000004</v>
      </c>
      <c r="I139" s="53" t="s">
        <v>902</v>
      </c>
      <c r="J139" s="54" t="s">
        <v>903</v>
      </c>
      <c r="K139" s="54" t="s">
        <v>904</v>
      </c>
      <c r="L139" s="54"/>
      <c r="M139" s="54"/>
      <c r="N139" s="53">
        <v>45400</v>
      </c>
      <c r="O139" s="54"/>
      <c r="P139" s="54" t="s">
        <v>84</v>
      </c>
      <c r="Q139" s="54" t="s">
        <v>905</v>
      </c>
      <c r="R139" s="54" t="s">
        <v>51</v>
      </c>
      <c r="S139" s="54" t="s">
        <v>101</v>
      </c>
      <c r="T139" s="54" t="s">
        <v>79</v>
      </c>
      <c r="U139" s="54" t="s">
        <v>79</v>
      </c>
      <c r="V139" s="56"/>
      <c r="W139" s="54" t="s">
        <v>135</v>
      </c>
      <c r="X139" s="66"/>
      <c r="Y139" s="66"/>
      <c r="Z139" s="57">
        <v>3131117</v>
      </c>
      <c r="AA139" s="57"/>
      <c r="AF139">
        <f>COUNTIF(Лист2!A:A,Лист1!R139)</f>
        <v>0</v>
      </c>
    </row>
    <row r="140" spans="1:32" ht="52.9">
      <c r="A140" s="10">
        <v>139</v>
      </c>
      <c r="B140" s="54" t="s">
        <v>906</v>
      </c>
      <c r="C140" s="55" t="s">
        <v>907</v>
      </c>
      <c r="D140" s="54">
        <v>0</v>
      </c>
      <c r="E140" s="54" t="s">
        <v>908</v>
      </c>
      <c r="F140" s="54" t="s">
        <v>77</v>
      </c>
      <c r="G140" s="53"/>
      <c r="H140" s="56">
        <v>49360.903000000006</v>
      </c>
      <c r="I140" s="53" t="s">
        <v>909</v>
      </c>
      <c r="J140" s="54" t="s">
        <v>910</v>
      </c>
      <c r="K140" s="54" t="s">
        <v>911</v>
      </c>
      <c r="L140" s="54"/>
      <c r="M140" s="54"/>
      <c r="N140" s="53">
        <v>45400</v>
      </c>
      <c r="O140" s="54"/>
      <c r="P140" s="54" t="s">
        <v>78</v>
      </c>
      <c r="Q140" s="54">
        <v>89202072040</v>
      </c>
      <c r="R140" s="54" t="s">
        <v>51</v>
      </c>
      <c r="S140" s="54" t="s">
        <v>101</v>
      </c>
      <c r="T140" s="54" t="s">
        <v>79</v>
      </c>
      <c r="U140" s="54" t="s">
        <v>79</v>
      </c>
      <c r="V140" s="56"/>
      <c r="W140" s="54" t="s">
        <v>135</v>
      </c>
      <c r="X140" s="66"/>
      <c r="Y140" s="66"/>
      <c r="Z140" s="57">
        <v>3133105</v>
      </c>
      <c r="AA140" s="57"/>
      <c r="AF140">
        <f>COUNTIF(Лист2!A:A,Лист1!R140)</f>
        <v>0</v>
      </c>
    </row>
    <row r="141" spans="1:32" ht="52.9">
      <c r="A141" s="10">
        <v>140</v>
      </c>
      <c r="B141" s="54" t="s">
        <v>912</v>
      </c>
      <c r="C141" s="55" t="s">
        <v>913</v>
      </c>
      <c r="D141" s="54">
        <v>0</v>
      </c>
      <c r="E141" s="54" t="s">
        <v>914</v>
      </c>
      <c r="F141" s="54" t="s">
        <v>77</v>
      </c>
      <c r="G141" s="53"/>
      <c r="H141" s="56">
        <v>3393.4190000000017</v>
      </c>
      <c r="I141" s="53" t="s">
        <v>915</v>
      </c>
      <c r="J141" s="54" t="s">
        <v>86</v>
      </c>
      <c r="K141" s="54" t="s">
        <v>916</v>
      </c>
      <c r="L141" s="54"/>
      <c r="M141" s="54"/>
      <c r="N141" s="53">
        <v>45400</v>
      </c>
      <c r="O141" s="54"/>
      <c r="P141" s="54" t="s">
        <v>78</v>
      </c>
      <c r="Q141" s="54">
        <v>79194343686</v>
      </c>
      <c r="R141" s="54" t="s">
        <v>51</v>
      </c>
      <c r="S141" s="54" t="s">
        <v>101</v>
      </c>
      <c r="T141" s="54" t="s">
        <v>79</v>
      </c>
      <c r="U141" s="54" t="s">
        <v>79</v>
      </c>
      <c r="V141" s="56"/>
      <c r="W141" s="54" t="s">
        <v>135</v>
      </c>
      <c r="X141" s="66"/>
      <c r="Y141" s="66"/>
      <c r="Z141" s="57">
        <v>3130061</v>
      </c>
      <c r="AA141" s="57"/>
      <c r="AF141">
        <f>COUNTIF(Лист2!A:A,Лист1!R141)</f>
        <v>0</v>
      </c>
    </row>
    <row r="142" spans="1:32" ht="70.5">
      <c r="A142" s="10">
        <v>141</v>
      </c>
      <c r="B142" s="54" t="s">
        <v>917</v>
      </c>
      <c r="C142" s="55" t="s">
        <v>918</v>
      </c>
      <c r="D142" s="54" t="s">
        <v>864</v>
      </c>
      <c r="E142" s="54" t="s">
        <v>919</v>
      </c>
      <c r="F142" s="54" t="s">
        <v>77</v>
      </c>
      <c r="G142" s="53"/>
      <c r="H142" s="56">
        <v>17533.620999999996</v>
      </c>
      <c r="I142" s="53" t="s">
        <v>920</v>
      </c>
      <c r="J142" s="54" t="s">
        <v>921</v>
      </c>
      <c r="K142" s="54" t="s">
        <v>922</v>
      </c>
      <c r="L142" s="54"/>
      <c r="M142" s="54"/>
      <c r="N142" s="53">
        <v>45400</v>
      </c>
      <c r="O142" s="54"/>
      <c r="P142" s="54" t="s">
        <v>84</v>
      </c>
      <c r="Q142" s="54" t="s">
        <v>923</v>
      </c>
      <c r="R142" s="54" t="s">
        <v>51</v>
      </c>
      <c r="S142" s="54" t="s">
        <v>101</v>
      </c>
      <c r="T142" s="54" t="s">
        <v>79</v>
      </c>
      <c r="U142" s="54" t="s">
        <v>79</v>
      </c>
      <c r="V142" s="56"/>
      <c r="W142" s="54" t="s">
        <v>135</v>
      </c>
      <c r="X142" s="66"/>
      <c r="Y142" s="66"/>
      <c r="Z142" s="57">
        <v>3131007</v>
      </c>
      <c r="AA142" s="57"/>
      <c r="AF142">
        <f>COUNTIF(Лист2!A:A,Лист1!R142)</f>
        <v>0</v>
      </c>
    </row>
    <row r="143" spans="1:32" ht="70.5">
      <c r="A143" s="10">
        <v>142</v>
      </c>
      <c r="B143" s="54" t="s">
        <v>924</v>
      </c>
      <c r="C143" s="55" t="s">
        <v>925</v>
      </c>
      <c r="D143" s="54">
        <v>0</v>
      </c>
      <c r="E143" s="54" t="s">
        <v>926</v>
      </c>
      <c r="F143" s="54" t="s">
        <v>77</v>
      </c>
      <c r="G143" s="53"/>
      <c r="H143" s="56">
        <v>2981.9349999999977</v>
      </c>
      <c r="I143" s="53" t="s">
        <v>927</v>
      </c>
      <c r="J143" s="54" t="s">
        <v>928</v>
      </c>
      <c r="K143" s="54" t="s">
        <v>929</v>
      </c>
      <c r="L143" s="54"/>
      <c r="M143" s="54"/>
      <c r="N143" s="53">
        <v>45400</v>
      </c>
      <c r="O143" s="54"/>
      <c r="P143" s="54" t="s">
        <v>84</v>
      </c>
      <c r="Q143" s="54" t="s">
        <v>930</v>
      </c>
      <c r="R143" s="54" t="s">
        <v>51</v>
      </c>
      <c r="S143" s="54" t="s">
        <v>101</v>
      </c>
      <c r="T143" s="54" t="s">
        <v>79</v>
      </c>
      <c r="U143" s="54" t="s">
        <v>79</v>
      </c>
      <c r="V143" s="56"/>
      <c r="W143" s="54" t="s">
        <v>135</v>
      </c>
      <c r="X143" s="66"/>
      <c r="Y143" s="66"/>
      <c r="Z143" s="57">
        <v>3133603</v>
      </c>
      <c r="AA143" s="57"/>
      <c r="AF143">
        <f>COUNTIF(Лист2!A:A,Лист1!R143)</f>
        <v>0</v>
      </c>
    </row>
    <row r="144" spans="1:32" ht="52.9">
      <c r="A144" s="10">
        <v>143</v>
      </c>
      <c r="B144" s="54" t="s">
        <v>931</v>
      </c>
      <c r="C144" s="55" t="s">
        <v>932</v>
      </c>
      <c r="D144" s="54" t="s">
        <v>864</v>
      </c>
      <c r="E144" s="54" t="s">
        <v>933</v>
      </c>
      <c r="F144" s="54" t="s">
        <v>77</v>
      </c>
      <c r="G144" s="53"/>
      <c r="H144" s="56">
        <v>1574.0600000000022</v>
      </c>
      <c r="I144" s="53" t="s">
        <v>934</v>
      </c>
      <c r="J144" s="54" t="s">
        <v>361</v>
      </c>
      <c r="K144" s="54" t="s">
        <v>935</v>
      </c>
      <c r="L144" s="54"/>
      <c r="M144" s="54"/>
      <c r="N144" s="53">
        <v>45400</v>
      </c>
      <c r="O144" s="54"/>
      <c r="P144" s="54" t="s">
        <v>78</v>
      </c>
      <c r="Q144" s="54">
        <v>79065678888</v>
      </c>
      <c r="R144" s="54" t="s">
        <v>51</v>
      </c>
      <c r="S144" s="58" t="s">
        <v>101</v>
      </c>
      <c r="T144" s="54" t="s">
        <v>79</v>
      </c>
      <c r="U144" s="54" t="s">
        <v>79</v>
      </c>
      <c r="V144" s="56"/>
      <c r="W144" s="54" t="s">
        <v>135</v>
      </c>
      <c r="X144" s="66"/>
      <c r="Y144" s="66"/>
      <c r="Z144" s="57">
        <v>3132017</v>
      </c>
      <c r="AA144" s="57"/>
      <c r="AF144">
        <f>COUNTIF(Лист2!A:A,Лист1!R144)</f>
        <v>0</v>
      </c>
    </row>
    <row r="145" spans="1:32" ht="35.25">
      <c r="A145" s="10">
        <v>144</v>
      </c>
      <c r="B145" s="54" t="s">
        <v>936</v>
      </c>
      <c r="C145" s="55" t="s">
        <v>937</v>
      </c>
      <c r="D145" s="54" t="s">
        <v>864</v>
      </c>
      <c r="E145" s="54" t="s">
        <v>938</v>
      </c>
      <c r="F145" s="54" t="s">
        <v>77</v>
      </c>
      <c r="G145" s="53"/>
      <c r="H145" s="56">
        <v>3181.8309999999992</v>
      </c>
      <c r="I145" s="53" t="s">
        <v>939</v>
      </c>
      <c r="J145" s="54" t="s">
        <v>171</v>
      </c>
      <c r="K145" s="54" t="s">
        <v>940</v>
      </c>
      <c r="L145" s="54"/>
      <c r="M145" s="54"/>
      <c r="N145" s="53">
        <v>45400</v>
      </c>
      <c r="O145" s="54"/>
      <c r="P145" s="54" t="s">
        <v>78</v>
      </c>
      <c r="Q145" s="54">
        <v>79205722888</v>
      </c>
      <c r="R145" s="54" t="s">
        <v>51</v>
      </c>
      <c r="S145" s="59" t="s">
        <v>101</v>
      </c>
      <c r="T145" s="54" t="s">
        <v>79</v>
      </c>
      <c r="U145" s="54" t="s">
        <v>79</v>
      </c>
      <c r="V145" s="56"/>
      <c r="W145" s="54" t="s">
        <v>135</v>
      </c>
      <c r="X145" s="66"/>
      <c r="Y145" s="66"/>
      <c r="Z145" s="57">
        <v>3132006</v>
      </c>
      <c r="AA145" s="57"/>
      <c r="AF145">
        <f>COUNTIF(Лист2!A:A,Лист1!R145)</f>
        <v>0</v>
      </c>
    </row>
    <row r="146" spans="1:32" ht="70.5">
      <c r="A146" s="10">
        <v>145</v>
      </c>
      <c r="B146" s="54" t="s">
        <v>941</v>
      </c>
      <c r="C146" s="55" t="s">
        <v>942</v>
      </c>
      <c r="D146" s="54">
        <v>0</v>
      </c>
      <c r="E146" s="54" t="s">
        <v>943</v>
      </c>
      <c r="F146" s="54" t="s">
        <v>77</v>
      </c>
      <c r="G146" s="53"/>
      <c r="H146" s="56">
        <v>1220.1320000000014</v>
      </c>
      <c r="I146" s="53" t="s">
        <v>944</v>
      </c>
      <c r="J146" s="54" t="s">
        <v>945</v>
      </c>
      <c r="K146" s="54" t="s">
        <v>946</v>
      </c>
      <c r="L146" s="54"/>
      <c r="M146" s="54"/>
      <c r="N146" s="53">
        <v>45400</v>
      </c>
      <c r="O146" s="54"/>
      <c r="P146" s="54" t="s">
        <v>78</v>
      </c>
      <c r="Q146" s="54">
        <v>79511459705</v>
      </c>
      <c r="R146" s="54" t="s">
        <v>51</v>
      </c>
      <c r="S146" s="54" t="s">
        <v>101</v>
      </c>
      <c r="T146" s="54" t="s">
        <v>79</v>
      </c>
      <c r="U146" s="54" t="s">
        <v>79</v>
      </c>
      <c r="V146" s="56"/>
      <c r="W146" s="54" t="s">
        <v>135</v>
      </c>
      <c r="X146" s="66"/>
      <c r="Y146" s="66"/>
      <c r="Z146" s="57">
        <v>3130984</v>
      </c>
      <c r="AA146" s="57"/>
      <c r="AF146">
        <f>COUNTIF(Лист2!A:A,Лист1!R146)</f>
        <v>0</v>
      </c>
    </row>
    <row r="147" spans="1:32" ht="52.9">
      <c r="A147" s="10">
        <v>146</v>
      </c>
      <c r="B147" s="54" t="s">
        <v>947</v>
      </c>
      <c r="C147" s="55" t="s">
        <v>948</v>
      </c>
      <c r="D147" s="54">
        <v>0</v>
      </c>
      <c r="E147" s="54" t="s">
        <v>949</v>
      </c>
      <c r="F147" s="54" t="s">
        <v>77</v>
      </c>
      <c r="G147" s="53"/>
      <c r="H147" s="56">
        <v>953.19200000000114</v>
      </c>
      <c r="I147" s="53" t="s">
        <v>950</v>
      </c>
      <c r="J147" s="54" t="s">
        <v>951</v>
      </c>
      <c r="K147" s="54" t="s">
        <v>952</v>
      </c>
      <c r="L147" s="54"/>
      <c r="M147" s="54"/>
      <c r="N147" s="53">
        <v>45400</v>
      </c>
      <c r="O147" s="54"/>
      <c r="P147" s="54" t="s">
        <v>78</v>
      </c>
      <c r="Q147" s="54">
        <v>79092091919</v>
      </c>
      <c r="R147" s="54" t="s">
        <v>51</v>
      </c>
      <c r="S147" s="54" t="s">
        <v>101</v>
      </c>
      <c r="T147" s="54" t="s">
        <v>79</v>
      </c>
      <c r="U147" s="54" t="s">
        <v>79</v>
      </c>
      <c r="V147" s="56"/>
      <c r="W147" s="54" t="s">
        <v>135</v>
      </c>
      <c r="X147" s="66"/>
      <c r="Y147" s="66"/>
      <c r="Z147" s="57">
        <v>3130379</v>
      </c>
      <c r="AA147" s="57"/>
      <c r="AF147">
        <f>COUNTIF(Лист2!A:A,Лист1!R147)</f>
        <v>0</v>
      </c>
    </row>
    <row r="148" spans="1:32" ht="70.5">
      <c r="A148" s="10">
        <v>147</v>
      </c>
      <c r="B148" s="54" t="s">
        <v>953</v>
      </c>
      <c r="C148" s="55" t="s">
        <v>954</v>
      </c>
      <c r="D148" s="54" t="s">
        <v>864</v>
      </c>
      <c r="E148" s="54" t="s">
        <v>955</v>
      </c>
      <c r="F148" s="54" t="s">
        <v>77</v>
      </c>
      <c r="G148" s="53"/>
      <c r="H148" s="56">
        <v>5700.0409999999956</v>
      </c>
      <c r="I148" s="53" t="s">
        <v>956</v>
      </c>
      <c r="J148" s="54" t="s">
        <v>846</v>
      </c>
      <c r="K148" s="54" t="s">
        <v>957</v>
      </c>
      <c r="L148" s="54"/>
      <c r="M148" s="54"/>
      <c r="N148" s="53">
        <v>45400</v>
      </c>
      <c r="O148" s="54"/>
      <c r="P148" s="54" t="s">
        <v>84</v>
      </c>
      <c r="Q148" s="54" t="s">
        <v>958</v>
      </c>
      <c r="R148" s="54" t="s">
        <v>51</v>
      </c>
      <c r="S148" s="54" t="s">
        <v>101</v>
      </c>
      <c r="T148" s="54" t="s">
        <v>79</v>
      </c>
      <c r="U148" s="54" t="s">
        <v>79</v>
      </c>
      <c r="V148" s="56"/>
      <c r="W148" s="54" t="s">
        <v>135</v>
      </c>
      <c r="X148" s="66"/>
      <c r="Y148" s="66"/>
      <c r="Z148" s="57">
        <v>3130307</v>
      </c>
      <c r="AA148" s="57"/>
      <c r="AF148">
        <f>COUNTIF(Лист2!A:A,Лист1!R148)</f>
        <v>0</v>
      </c>
    </row>
    <row r="149" spans="1:32" ht="35.25">
      <c r="A149" s="10">
        <v>148</v>
      </c>
      <c r="B149" s="78" t="s">
        <v>959</v>
      </c>
      <c r="C149" s="79" t="s">
        <v>960</v>
      </c>
      <c r="D149" s="78">
        <v>0</v>
      </c>
      <c r="E149" s="78" t="s">
        <v>961</v>
      </c>
      <c r="F149" s="78" t="s">
        <v>77</v>
      </c>
      <c r="G149" s="80"/>
      <c r="H149" s="81">
        <v>4059.3489999999938</v>
      </c>
      <c r="I149" s="82" t="s">
        <v>962</v>
      </c>
      <c r="J149" s="78" t="s">
        <v>963</v>
      </c>
      <c r="K149" s="78" t="s">
        <v>964</v>
      </c>
      <c r="L149" s="54"/>
      <c r="M149" s="54"/>
      <c r="N149" s="53">
        <v>45400</v>
      </c>
      <c r="O149" s="54"/>
      <c r="P149" s="54" t="s">
        <v>78</v>
      </c>
      <c r="Q149" s="67">
        <v>79155212121</v>
      </c>
      <c r="R149" s="54" t="s">
        <v>51</v>
      </c>
      <c r="S149" s="54" t="s">
        <v>101</v>
      </c>
      <c r="T149" s="54" t="s">
        <v>79</v>
      </c>
      <c r="U149" s="54" t="s">
        <v>79</v>
      </c>
      <c r="V149" s="68"/>
      <c r="W149" s="54" t="s">
        <v>135</v>
      </c>
      <c r="X149" s="54"/>
      <c r="Y149" s="54"/>
      <c r="Z149" s="83">
        <v>3131489</v>
      </c>
      <c r="AA149" s="66"/>
      <c r="AF149">
        <f>COUNTIF(Лист2!A:A,Лист1!R149)</f>
        <v>0</v>
      </c>
    </row>
    <row r="150" spans="1:32" ht="52.9">
      <c r="A150" s="10">
        <v>149</v>
      </c>
      <c r="B150" s="78" t="s">
        <v>965</v>
      </c>
      <c r="C150" s="79" t="s">
        <v>966</v>
      </c>
      <c r="D150" s="78">
        <v>0</v>
      </c>
      <c r="E150" s="78" t="s">
        <v>967</v>
      </c>
      <c r="F150" s="78" t="s">
        <v>77</v>
      </c>
      <c r="G150" s="80"/>
      <c r="H150" s="81">
        <v>1544.9399999999923</v>
      </c>
      <c r="I150" s="82" t="s">
        <v>968</v>
      </c>
      <c r="J150" s="78" t="s">
        <v>100</v>
      </c>
      <c r="K150" s="78" t="s">
        <v>969</v>
      </c>
      <c r="L150" s="54"/>
      <c r="M150" s="54"/>
      <c r="N150" s="53">
        <v>45400</v>
      </c>
      <c r="O150" s="60"/>
      <c r="P150" s="54" t="s">
        <v>78</v>
      </c>
      <c r="Q150" s="67">
        <v>89103238000</v>
      </c>
      <c r="R150" s="54" t="s">
        <v>51</v>
      </c>
      <c r="S150" s="54" t="s">
        <v>101</v>
      </c>
      <c r="T150" s="54" t="s">
        <v>79</v>
      </c>
      <c r="U150" s="54" t="s">
        <v>79</v>
      </c>
      <c r="V150" s="68"/>
      <c r="W150" s="54" t="s">
        <v>135</v>
      </c>
      <c r="X150" s="54"/>
      <c r="Y150" s="54"/>
      <c r="Z150" s="83">
        <v>3132024</v>
      </c>
      <c r="AA150" s="66"/>
      <c r="AF150">
        <f>COUNTIF(Лист2!A:A,Лист1!R150)</f>
        <v>0</v>
      </c>
    </row>
    <row r="151" spans="1:32" ht="52.9">
      <c r="A151" s="10">
        <v>150</v>
      </c>
      <c r="B151" s="78" t="s">
        <v>970</v>
      </c>
      <c r="C151" s="79" t="s">
        <v>971</v>
      </c>
      <c r="D151" s="78">
        <v>0</v>
      </c>
      <c r="E151" s="78" t="s">
        <v>972</v>
      </c>
      <c r="F151" s="78" t="s">
        <v>77</v>
      </c>
      <c r="G151" s="80"/>
      <c r="H151" s="78">
        <v>983.29500000000121</v>
      </c>
      <c r="I151" s="82" t="s">
        <v>973</v>
      </c>
      <c r="J151" s="78" t="s">
        <v>974</v>
      </c>
      <c r="K151" s="78" t="s">
        <v>975</v>
      </c>
      <c r="L151" s="54"/>
      <c r="M151" s="54"/>
      <c r="N151" s="53">
        <v>45400</v>
      </c>
      <c r="O151" s="54"/>
      <c r="P151" s="54" t="s">
        <v>78</v>
      </c>
      <c r="Q151" s="67">
        <v>79056749598</v>
      </c>
      <c r="R151" s="54" t="s">
        <v>51</v>
      </c>
      <c r="S151" s="54" t="s">
        <v>101</v>
      </c>
      <c r="T151" s="54" t="s">
        <v>79</v>
      </c>
      <c r="U151" s="54" t="s">
        <v>79</v>
      </c>
      <c r="V151" s="69"/>
      <c r="W151" s="54" t="s">
        <v>135</v>
      </c>
      <c r="X151" s="54"/>
      <c r="Y151" s="54"/>
      <c r="Z151" s="52">
        <v>3130261</v>
      </c>
      <c r="AA151" s="66"/>
      <c r="AF151">
        <f>COUNTIF(Лист2!A:A,Лист1!R151)</f>
        <v>0</v>
      </c>
    </row>
    <row r="152" spans="1:32" ht="70.5">
      <c r="A152" s="10">
        <v>151</v>
      </c>
      <c r="B152" s="78" t="s">
        <v>976</v>
      </c>
      <c r="C152" s="79" t="s">
        <v>977</v>
      </c>
      <c r="D152" s="78" t="s">
        <v>864</v>
      </c>
      <c r="E152" s="78" t="s">
        <v>978</v>
      </c>
      <c r="F152" s="78" t="s">
        <v>77</v>
      </c>
      <c r="G152" s="80"/>
      <c r="H152" s="78">
        <v>7708.1309999999994</v>
      </c>
      <c r="I152" s="82" t="s">
        <v>979</v>
      </c>
      <c r="J152" s="78" t="s">
        <v>97</v>
      </c>
      <c r="K152" s="78" t="s">
        <v>980</v>
      </c>
      <c r="L152" s="54"/>
      <c r="M152" s="54"/>
      <c r="N152" s="53">
        <v>45400</v>
      </c>
      <c r="O152" s="54"/>
      <c r="P152" s="54" t="s">
        <v>78</v>
      </c>
      <c r="Q152" s="67">
        <v>79103607827</v>
      </c>
      <c r="R152" s="54" t="s">
        <v>51</v>
      </c>
      <c r="S152" s="54" t="s">
        <v>101</v>
      </c>
      <c r="T152" s="54" t="s">
        <v>79</v>
      </c>
      <c r="U152" s="54" t="s">
        <v>79</v>
      </c>
      <c r="V152" s="68"/>
      <c r="W152" s="54" t="s">
        <v>135</v>
      </c>
      <c r="X152" s="54"/>
      <c r="Y152" s="54"/>
      <c r="Z152" s="83">
        <v>3130732</v>
      </c>
      <c r="AA152" s="66"/>
      <c r="AF152">
        <f>COUNTIF(Лист2!A:A,Лист1!R152)</f>
        <v>0</v>
      </c>
    </row>
    <row r="153" spans="1:32" ht="52.9">
      <c r="A153" s="10">
        <v>152</v>
      </c>
      <c r="B153" s="78" t="s">
        <v>981</v>
      </c>
      <c r="C153" s="79" t="s">
        <v>982</v>
      </c>
      <c r="D153" s="78" t="s">
        <v>864</v>
      </c>
      <c r="E153" s="78" t="s">
        <v>983</v>
      </c>
      <c r="F153" s="78" t="s">
        <v>77</v>
      </c>
      <c r="G153" s="80"/>
      <c r="H153" s="78">
        <v>1896.4449999999997</v>
      </c>
      <c r="I153" s="82" t="s">
        <v>984</v>
      </c>
      <c r="J153" s="78" t="s">
        <v>985</v>
      </c>
      <c r="K153" s="78" t="s">
        <v>986</v>
      </c>
      <c r="L153" s="54"/>
      <c r="M153" s="54"/>
      <c r="N153" s="53">
        <v>45400</v>
      </c>
      <c r="O153" s="54"/>
      <c r="P153" s="54" t="s">
        <v>78</v>
      </c>
      <c r="Q153" s="67">
        <v>79606231292</v>
      </c>
      <c r="R153" s="54" t="s">
        <v>51</v>
      </c>
      <c r="S153" s="54" t="s">
        <v>101</v>
      </c>
      <c r="T153" s="54" t="s">
        <v>79</v>
      </c>
      <c r="U153" s="54" t="s">
        <v>79</v>
      </c>
      <c r="V153" s="68"/>
      <c r="W153" s="54" t="s">
        <v>135</v>
      </c>
      <c r="X153" s="54"/>
      <c r="Y153" s="54"/>
      <c r="Z153" s="83">
        <v>3131352</v>
      </c>
      <c r="AA153" s="66"/>
      <c r="AF153">
        <f>COUNTIF(Лист2!A:A,Лист1!R153)</f>
        <v>0</v>
      </c>
    </row>
    <row r="154" spans="1:32" ht="52.9">
      <c r="A154" s="10">
        <v>153</v>
      </c>
      <c r="B154" s="78" t="s">
        <v>987</v>
      </c>
      <c r="C154" s="79" t="s">
        <v>988</v>
      </c>
      <c r="D154" s="78">
        <v>0</v>
      </c>
      <c r="E154" s="78" t="s">
        <v>989</v>
      </c>
      <c r="F154" s="78" t="s">
        <v>77</v>
      </c>
      <c r="G154" s="80"/>
      <c r="H154" s="78">
        <v>1104.0819999999985</v>
      </c>
      <c r="I154" s="82" t="s">
        <v>990</v>
      </c>
      <c r="J154" s="78" t="s">
        <v>991</v>
      </c>
      <c r="K154" s="78" t="s">
        <v>992</v>
      </c>
      <c r="L154" s="54"/>
      <c r="M154" s="54"/>
      <c r="N154" s="53">
        <v>45400</v>
      </c>
      <c r="O154" s="54"/>
      <c r="P154" s="54" t="s">
        <v>78</v>
      </c>
      <c r="Q154" s="67">
        <v>79040821539</v>
      </c>
      <c r="R154" s="54" t="s">
        <v>51</v>
      </c>
      <c r="S154" s="54" t="s">
        <v>101</v>
      </c>
      <c r="T154" s="54" t="s">
        <v>79</v>
      </c>
      <c r="U154" s="54" t="s">
        <v>79</v>
      </c>
      <c r="V154" s="68"/>
      <c r="W154" s="54" t="s">
        <v>135</v>
      </c>
      <c r="X154" s="54"/>
      <c r="Y154" s="54"/>
      <c r="Z154" s="52">
        <v>3131295</v>
      </c>
      <c r="AA154" s="66"/>
      <c r="AF154">
        <f>COUNTIF(Лист2!A:A,Лист1!R154)</f>
        <v>0</v>
      </c>
    </row>
    <row r="155" spans="1:32" ht="52.9">
      <c r="A155" s="10">
        <v>154</v>
      </c>
      <c r="B155" s="78" t="s">
        <v>993</v>
      </c>
      <c r="C155" s="79" t="s">
        <v>994</v>
      </c>
      <c r="D155" s="78">
        <v>0</v>
      </c>
      <c r="E155" s="78" t="s">
        <v>995</v>
      </c>
      <c r="F155" s="78" t="s">
        <v>77</v>
      </c>
      <c r="G155" s="80"/>
      <c r="H155" s="78">
        <v>2379.886</v>
      </c>
      <c r="I155" s="82" t="s">
        <v>996</v>
      </c>
      <c r="J155" s="78" t="s">
        <v>82</v>
      </c>
      <c r="K155" s="78" t="s">
        <v>997</v>
      </c>
      <c r="L155" s="54"/>
      <c r="M155" s="54"/>
      <c r="N155" s="53">
        <v>45400</v>
      </c>
      <c r="O155" s="54"/>
      <c r="P155" s="54" t="s">
        <v>78</v>
      </c>
      <c r="Q155" s="67">
        <v>79056746492</v>
      </c>
      <c r="R155" s="54" t="s">
        <v>51</v>
      </c>
      <c r="S155" s="54" t="s">
        <v>101</v>
      </c>
      <c r="T155" s="54" t="s">
        <v>79</v>
      </c>
      <c r="U155" s="54" t="s">
        <v>79</v>
      </c>
      <c r="V155" s="68"/>
      <c r="W155" s="54" t="s">
        <v>135</v>
      </c>
      <c r="X155" s="66"/>
      <c r="Y155" s="66"/>
      <c r="Z155" s="83">
        <v>3131336</v>
      </c>
      <c r="AA155" s="66"/>
      <c r="AF155">
        <f>COUNTIF(Лист2!A:A,Лист1!R155)</f>
        <v>0</v>
      </c>
    </row>
    <row r="156" spans="1:32" ht="52.9">
      <c r="A156" s="10">
        <v>155</v>
      </c>
      <c r="B156" s="78" t="s">
        <v>998</v>
      </c>
      <c r="C156" s="79" t="s">
        <v>999</v>
      </c>
      <c r="D156" s="78">
        <v>0</v>
      </c>
      <c r="E156" s="78" t="s">
        <v>1000</v>
      </c>
      <c r="F156" s="78" t="s">
        <v>77</v>
      </c>
      <c r="G156" s="80"/>
      <c r="H156" s="78">
        <v>3218.0379999999896</v>
      </c>
      <c r="I156" s="82" t="s">
        <v>1001</v>
      </c>
      <c r="J156" s="78" t="s">
        <v>1002</v>
      </c>
      <c r="K156" s="78" t="s">
        <v>1003</v>
      </c>
      <c r="L156" s="54"/>
      <c r="M156" s="54"/>
      <c r="N156" s="53">
        <v>45400</v>
      </c>
      <c r="O156" s="60"/>
      <c r="P156" s="54" t="s">
        <v>78</v>
      </c>
      <c r="Q156" s="67">
        <v>79266070405</v>
      </c>
      <c r="R156" s="54" t="s">
        <v>51</v>
      </c>
      <c r="S156" s="54" t="s">
        <v>101</v>
      </c>
      <c r="T156" s="54" t="s">
        <v>79</v>
      </c>
      <c r="U156" s="54" t="s">
        <v>79</v>
      </c>
      <c r="V156" s="68"/>
      <c r="W156" s="54" t="s">
        <v>135</v>
      </c>
      <c r="X156" s="66"/>
      <c r="Y156" s="66"/>
      <c r="Z156" s="83">
        <v>3131598</v>
      </c>
      <c r="AA156" s="66"/>
      <c r="AF156">
        <f>COUNTIF(Лист2!A:A,Лист1!R156)</f>
        <v>0</v>
      </c>
    </row>
    <row r="157" spans="1:32" ht="70.5">
      <c r="A157" s="10">
        <v>156</v>
      </c>
      <c r="B157" s="78" t="s">
        <v>1004</v>
      </c>
      <c r="C157" s="79" t="s">
        <v>1005</v>
      </c>
      <c r="D157" s="78" t="s">
        <v>864</v>
      </c>
      <c r="E157" s="78" t="s">
        <v>1006</v>
      </c>
      <c r="F157" s="78" t="s">
        <v>77</v>
      </c>
      <c r="G157" s="80"/>
      <c r="H157" s="78">
        <v>10320.114000000001</v>
      </c>
      <c r="I157" s="82" t="s">
        <v>1007</v>
      </c>
      <c r="J157" s="78" t="s">
        <v>1008</v>
      </c>
      <c r="K157" s="78" t="s">
        <v>1009</v>
      </c>
      <c r="L157" s="54"/>
      <c r="M157" s="54"/>
      <c r="N157" s="53">
        <v>45400</v>
      </c>
      <c r="O157" s="54"/>
      <c r="P157" s="54" t="s">
        <v>78</v>
      </c>
      <c r="Q157" s="67">
        <v>79040918566</v>
      </c>
      <c r="R157" s="54" t="s">
        <v>51</v>
      </c>
      <c r="S157" s="54" t="s">
        <v>101</v>
      </c>
      <c r="T157" s="54" t="s">
        <v>79</v>
      </c>
      <c r="U157" s="54" t="s">
        <v>79</v>
      </c>
      <c r="V157" s="68"/>
      <c r="W157" s="54" t="s">
        <v>135</v>
      </c>
      <c r="X157" s="66"/>
      <c r="Y157" s="66"/>
      <c r="Z157" s="83">
        <v>3131409</v>
      </c>
      <c r="AA157" s="66"/>
      <c r="AF157">
        <f>COUNTIF(Лист2!A:A,Лист1!R157)</f>
        <v>0</v>
      </c>
    </row>
    <row r="158" spans="1:32" ht="70.5">
      <c r="A158" s="10">
        <v>157</v>
      </c>
      <c r="B158" s="78" t="s">
        <v>1010</v>
      </c>
      <c r="C158" s="79" t="s">
        <v>1011</v>
      </c>
      <c r="D158" s="78" t="s">
        <v>864</v>
      </c>
      <c r="E158" s="78" t="s">
        <v>1012</v>
      </c>
      <c r="F158" s="78" t="s">
        <v>77</v>
      </c>
      <c r="G158" s="80"/>
      <c r="H158" s="78">
        <v>5331.1359999999913</v>
      </c>
      <c r="I158" s="82" t="s">
        <v>1013</v>
      </c>
      <c r="J158" s="78" t="s">
        <v>1014</v>
      </c>
      <c r="K158" s="78" t="s">
        <v>1015</v>
      </c>
      <c r="L158" s="54"/>
      <c r="M158" s="54"/>
      <c r="N158" s="53">
        <v>45400</v>
      </c>
      <c r="O158" s="54"/>
      <c r="P158" s="54" t="s">
        <v>78</v>
      </c>
      <c r="Q158" s="67">
        <v>79155760550</v>
      </c>
      <c r="R158" s="54" t="s">
        <v>51</v>
      </c>
      <c r="S158" s="54" t="s">
        <v>101</v>
      </c>
      <c r="T158" s="54" t="s">
        <v>79</v>
      </c>
      <c r="U158" s="54" t="s">
        <v>79</v>
      </c>
      <c r="V158" s="68"/>
      <c r="W158" s="54" t="s">
        <v>135</v>
      </c>
      <c r="X158" s="84"/>
      <c r="Y158" s="84"/>
      <c r="Z158" s="83">
        <v>3130417</v>
      </c>
      <c r="AA158" s="84"/>
      <c r="AF158">
        <f>COUNTIF(Лист2!A:A,Лист1!R158)</f>
        <v>0</v>
      </c>
    </row>
    <row r="159" spans="1:32" ht="52.9">
      <c r="A159" s="10">
        <v>158</v>
      </c>
      <c r="B159" s="61" t="s">
        <v>1016</v>
      </c>
      <c r="C159" s="61" t="s">
        <v>1017</v>
      </c>
      <c r="D159" s="61" t="s">
        <v>864</v>
      </c>
      <c r="E159" s="61" t="s">
        <v>1018</v>
      </c>
      <c r="F159" s="61" t="s">
        <v>77</v>
      </c>
      <c r="G159" s="62"/>
      <c r="H159" s="70">
        <v>5266.1349999999975</v>
      </c>
      <c r="I159" s="62" t="s">
        <v>1019</v>
      </c>
      <c r="J159" s="61" t="s">
        <v>1020</v>
      </c>
      <c r="K159" s="61" t="s">
        <v>1021</v>
      </c>
      <c r="L159" s="61"/>
      <c r="M159" s="61"/>
      <c r="N159" s="62">
        <v>45400</v>
      </c>
      <c r="O159" s="61"/>
      <c r="P159" s="61" t="s">
        <v>78</v>
      </c>
      <c r="Q159" s="61">
        <v>79040959463</v>
      </c>
      <c r="R159" s="61" t="s">
        <v>51</v>
      </c>
      <c r="S159" s="61" t="s">
        <v>101</v>
      </c>
      <c r="T159" s="61" t="s">
        <v>79</v>
      </c>
      <c r="U159" s="61" t="s">
        <v>79</v>
      </c>
      <c r="V159" s="70"/>
      <c r="W159" s="61" t="s">
        <v>135</v>
      </c>
      <c r="X159" s="61"/>
      <c r="Y159" s="61"/>
      <c r="Z159" s="71">
        <v>3132023</v>
      </c>
      <c r="AA159" s="66"/>
      <c r="AF159">
        <f>COUNTIF(Лист2!A:A,Лист1!R159)</f>
        <v>0</v>
      </c>
    </row>
    <row r="160" spans="1:32" ht="52.9">
      <c r="A160" s="10">
        <v>159</v>
      </c>
      <c r="B160" s="64" t="s">
        <v>1022</v>
      </c>
      <c r="C160" s="64" t="s">
        <v>1023</v>
      </c>
      <c r="D160" s="64" t="s">
        <v>864</v>
      </c>
      <c r="E160" s="64" t="s">
        <v>1024</v>
      </c>
      <c r="F160" s="64" t="s">
        <v>77</v>
      </c>
      <c r="G160" s="65"/>
      <c r="H160" s="72">
        <v>32398.497999999992</v>
      </c>
      <c r="I160" s="73" t="s">
        <v>1025</v>
      </c>
      <c r="J160" s="63" t="s">
        <v>1026</v>
      </c>
      <c r="K160" s="64" t="s">
        <v>1027</v>
      </c>
      <c r="L160" s="64"/>
      <c r="M160" s="64"/>
      <c r="N160" s="65">
        <v>45400</v>
      </c>
      <c r="O160" s="64"/>
      <c r="P160" s="64" t="s">
        <v>78</v>
      </c>
      <c r="Q160" s="64">
        <v>79606228870</v>
      </c>
      <c r="R160" s="64" t="s">
        <v>51</v>
      </c>
      <c r="S160" s="61" t="s">
        <v>101</v>
      </c>
      <c r="T160" s="64" t="s">
        <v>79</v>
      </c>
      <c r="U160" s="64" t="s">
        <v>79</v>
      </c>
      <c r="V160" s="72"/>
      <c r="W160" s="64" t="s">
        <v>135</v>
      </c>
      <c r="X160" s="64"/>
      <c r="Y160" s="64"/>
      <c r="Z160" s="74">
        <v>3130368</v>
      </c>
      <c r="AA160" s="66"/>
      <c r="AF160">
        <f>COUNTIF(Лист2!A:A,Лист1!R160)</f>
        <v>0</v>
      </c>
    </row>
    <row r="161" spans="1:32" ht="70.5">
      <c r="A161" s="10">
        <v>160</v>
      </c>
      <c r="B161" s="64" t="s">
        <v>1028</v>
      </c>
      <c r="C161" s="64" t="s">
        <v>1029</v>
      </c>
      <c r="D161" s="64">
        <v>0</v>
      </c>
      <c r="E161" s="64" t="s">
        <v>1030</v>
      </c>
      <c r="F161" s="64" t="s">
        <v>77</v>
      </c>
      <c r="G161" s="65"/>
      <c r="H161" s="72">
        <v>24302.360999999994</v>
      </c>
      <c r="I161" s="62" t="s">
        <v>1031</v>
      </c>
      <c r="J161" s="64" t="s">
        <v>1032</v>
      </c>
      <c r="K161" s="64" t="s">
        <v>1033</v>
      </c>
      <c r="L161" s="64"/>
      <c r="M161" s="64"/>
      <c r="N161" s="65">
        <v>45400</v>
      </c>
      <c r="O161" s="64"/>
      <c r="P161" s="64" t="s">
        <v>84</v>
      </c>
      <c r="Q161" s="64" t="s">
        <v>1034</v>
      </c>
      <c r="R161" s="64" t="s">
        <v>51</v>
      </c>
      <c r="S161" s="61" t="s">
        <v>101</v>
      </c>
      <c r="T161" s="64" t="s">
        <v>79</v>
      </c>
      <c r="U161" s="64" t="s">
        <v>79</v>
      </c>
      <c r="V161" s="72"/>
      <c r="W161" s="64" t="s">
        <v>135</v>
      </c>
      <c r="X161" s="64"/>
      <c r="Y161" s="64"/>
      <c r="Z161" s="74">
        <v>3130970</v>
      </c>
      <c r="AA161" s="66"/>
      <c r="AF161">
        <f>COUNTIF(Лист2!A:A,Лист1!R161)</f>
        <v>0</v>
      </c>
    </row>
    <row r="162" spans="1:32" ht="52.9">
      <c r="A162" s="10">
        <v>161</v>
      </c>
      <c r="B162" s="64" t="s">
        <v>1035</v>
      </c>
      <c r="C162" s="64" t="s">
        <v>1036</v>
      </c>
      <c r="D162" s="64" t="s">
        <v>864</v>
      </c>
      <c r="E162" s="64" t="s">
        <v>1037</v>
      </c>
      <c r="F162" s="64" t="s">
        <v>77</v>
      </c>
      <c r="G162" s="65"/>
      <c r="H162" s="72">
        <v>474.65200000000027</v>
      </c>
      <c r="I162" s="65" t="s">
        <v>1038</v>
      </c>
      <c r="J162" s="64" t="s">
        <v>1039</v>
      </c>
      <c r="K162" s="64" t="s">
        <v>1040</v>
      </c>
      <c r="L162" s="64"/>
      <c r="M162" s="64"/>
      <c r="N162" s="65">
        <v>45400</v>
      </c>
      <c r="O162" s="64"/>
      <c r="P162" s="64" t="s">
        <v>78</v>
      </c>
      <c r="Q162" s="64">
        <v>79066074038</v>
      </c>
      <c r="R162" s="64" t="s">
        <v>51</v>
      </c>
      <c r="S162" s="61" t="s">
        <v>101</v>
      </c>
      <c r="T162" s="64" t="s">
        <v>79</v>
      </c>
      <c r="U162" s="64" t="s">
        <v>79</v>
      </c>
      <c r="V162" s="72"/>
      <c r="W162" s="64" t="s">
        <v>135</v>
      </c>
      <c r="X162" s="64"/>
      <c r="Y162" s="64"/>
      <c r="Z162" s="74">
        <v>3139601</v>
      </c>
      <c r="AA162" s="66"/>
      <c r="AF162">
        <f>COUNTIF(Лист2!A:A,Лист1!R162)</f>
        <v>0</v>
      </c>
    </row>
    <row r="163" spans="1:32" ht="70.5">
      <c r="A163" s="10">
        <v>162</v>
      </c>
      <c r="B163" s="64" t="s">
        <v>1041</v>
      </c>
      <c r="C163" s="64" t="s">
        <v>1042</v>
      </c>
      <c r="D163" s="64">
        <v>0</v>
      </c>
      <c r="E163" s="64" t="s">
        <v>1043</v>
      </c>
      <c r="F163" s="64" t="s">
        <v>77</v>
      </c>
      <c r="G163" s="65"/>
      <c r="H163" s="72">
        <v>4081.2369999999937</v>
      </c>
      <c r="I163" s="65" t="s">
        <v>1044</v>
      </c>
      <c r="J163" s="64" t="s">
        <v>1045</v>
      </c>
      <c r="K163" s="64" t="s">
        <v>1046</v>
      </c>
      <c r="L163" s="64"/>
      <c r="M163" s="64"/>
      <c r="N163" s="65">
        <v>45400</v>
      </c>
      <c r="O163" s="64"/>
      <c r="P163" s="64" t="s">
        <v>78</v>
      </c>
      <c r="Q163" s="64">
        <v>79511308654</v>
      </c>
      <c r="R163" s="64" t="s">
        <v>51</v>
      </c>
      <c r="S163" s="61" t="s">
        <v>101</v>
      </c>
      <c r="T163" s="64" t="s">
        <v>79</v>
      </c>
      <c r="U163" s="64" t="s">
        <v>79</v>
      </c>
      <c r="V163" s="72"/>
      <c r="W163" s="64" t="s">
        <v>135</v>
      </c>
      <c r="X163" s="64"/>
      <c r="Y163" s="64"/>
      <c r="Z163" s="74">
        <v>3131147</v>
      </c>
      <c r="AA163" s="66"/>
      <c r="AF163">
        <f>COUNTIF(Лист2!A:A,Лист1!R163)</f>
        <v>0</v>
      </c>
    </row>
    <row r="164" spans="1:32" ht="48.75" customHeight="1">
      <c r="A164" s="10">
        <v>163</v>
      </c>
      <c r="B164" s="64" t="s">
        <v>1047</v>
      </c>
      <c r="C164" s="64" t="s">
        <v>1048</v>
      </c>
      <c r="D164" s="64">
        <v>0</v>
      </c>
      <c r="E164" s="64" t="s">
        <v>1049</v>
      </c>
      <c r="F164" s="64" t="s">
        <v>77</v>
      </c>
      <c r="G164" s="65"/>
      <c r="H164" s="72">
        <v>8705.3499999999894</v>
      </c>
      <c r="I164" s="65" t="s">
        <v>1050</v>
      </c>
      <c r="J164" s="64" t="s">
        <v>104</v>
      </c>
      <c r="K164" s="64" t="s">
        <v>1051</v>
      </c>
      <c r="L164" s="64"/>
      <c r="M164" s="64"/>
      <c r="N164" s="65">
        <v>45400</v>
      </c>
      <c r="O164" s="64"/>
      <c r="P164" s="64" t="s">
        <v>78</v>
      </c>
      <c r="Q164" s="64">
        <v>79045391144</v>
      </c>
      <c r="R164" s="64" t="s">
        <v>51</v>
      </c>
      <c r="S164" s="61" t="s">
        <v>101</v>
      </c>
      <c r="T164" s="64" t="s">
        <v>79</v>
      </c>
      <c r="U164" s="64" t="s">
        <v>79</v>
      </c>
      <c r="V164" s="72"/>
      <c r="W164" s="64" t="s">
        <v>135</v>
      </c>
      <c r="X164" s="64"/>
      <c r="Y164" s="64"/>
      <c r="Z164" s="74">
        <v>3131009</v>
      </c>
      <c r="AA164" s="66"/>
      <c r="AF164">
        <f>COUNTIF(Лист2!A:A,Лист1!R164)</f>
        <v>0</v>
      </c>
    </row>
    <row r="165" spans="1:32" ht="52.9">
      <c r="A165" s="10">
        <v>164</v>
      </c>
      <c r="B165" s="64" t="s">
        <v>1052</v>
      </c>
      <c r="C165" s="64" t="s">
        <v>1053</v>
      </c>
      <c r="D165" s="64">
        <v>0</v>
      </c>
      <c r="E165" s="64" t="s">
        <v>1054</v>
      </c>
      <c r="F165" s="64" t="s">
        <v>77</v>
      </c>
      <c r="G165" s="65"/>
      <c r="H165" s="72">
        <v>3296.666000000002</v>
      </c>
      <c r="I165" s="65" t="s">
        <v>1055</v>
      </c>
      <c r="J165" s="64" t="s">
        <v>1056</v>
      </c>
      <c r="K165" s="64" t="s">
        <v>1057</v>
      </c>
      <c r="L165" s="64"/>
      <c r="M165" s="64"/>
      <c r="N165" s="65">
        <v>45400</v>
      </c>
      <c r="O165" s="64"/>
      <c r="P165" s="64" t="s">
        <v>84</v>
      </c>
      <c r="Q165" s="64" t="s">
        <v>1058</v>
      </c>
      <c r="R165" s="64" t="s">
        <v>51</v>
      </c>
      <c r="S165" s="61" t="s">
        <v>101</v>
      </c>
      <c r="T165" s="64" t="s">
        <v>79</v>
      </c>
      <c r="U165" s="64" t="s">
        <v>79</v>
      </c>
      <c r="V165" s="72"/>
      <c r="W165" s="64" t="s">
        <v>135</v>
      </c>
      <c r="X165" s="64"/>
      <c r="Y165" s="64"/>
      <c r="Z165" s="74">
        <v>3130768</v>
      </c>
      <c r="AA165" s="66"/>
      <c r="AF165">
        <f>COUNTIF(Лист2!A:A,Лист1!R165)</f>
        <v>0</v>
      </c>
    </row>
    <row r="166" spans="1:32" ht="70.5">
      <c r="A166" s="10">
        <v>165</v>
      </c>
      <c r="B166" s="64" t="s">
        <v>1059</v>
      </c>
      <c r="C166" s="64" t="s">
        <v>1060</v>
      </c>
      <c r="D166" s="64" t="s">
        <v>864</v>
      </c>
      <c r="E166" s="64" t="s">
        <v>1061</v>
      </c>
      <c r="F166" s="64" t="s">
        <v>77</v>
      </c>
      <c r="G166" s="65"/>
      <c r="H166" s="72">
        <v>12121.563999999988</v>
      </c>
      <c r="I166" s="65" t="s">
        <v>1062</v>
      </c>
      <c r="J166" s="64" t="s">
        <v>1063</v>
      </c>
      <c r="K166" s="64" t="s">
        <v>1064</v>
      </c>
      <c r="L166" s="64"/>
      <c r="M166" s="64"/>
      <c r="N166" s="65">
        <v>45400</v>
      </c>
      <c r="O166" s="64"/>
      <c r="P166" s="64" t="s">
        <v>84</v>
      </c>
      <c r="Q166" s="64" t="s">
        <v>1065</v>
      </c>
      <c r="R166" s="64" t="s">
        <v>51</v>
      </c>
      <c r="S166" s="61" t="s">
        <v>101</v>
      </c>
      <c r="T166" s="64" t="s">
        <v>79</v>
      </c>
      <c r="U166" s="64" t="s">
        <v>79</v>
      </c>
      <c r="V166" s="72"/>
      <c r="W166" s="64" t="s">
        <v>135</v>
      </c>
      <c r="X166" s="64"/>
      <c r="Y166" s="64"/>
      <c r="Z166" s="74">
        <v>3130995</v>
      </c>
      <c r="AA166" s="66"/>
      <c r="AF166">
        <f>COUNTIF(Лист2!A:A,Лист1!R166)</f>
        <v>0</v>
      </c>
    </row>
    <row r="167" spans="1:32" ht="35.25">
      <c r="A167" s="10">
        <v>166</v>
      </c>
      <c r="B167" s="64" t="s">
        <v>1066</v>
      </c>
      <c r="C167" s="64" t="s">
        <v>1067</v>
      </c>
      <c r="D167" s="64" t="s">
        <v>864</v>
      </c>
      <c r="E167" s="64" t="s">
        <v>1068</v>
      </c>
      <c r="F167" s="64" t="s">
        <v>77</v>
      </c>
      <c r="G167" s="65"/>
      <c r="H167" s="72">
        <v>11328.474999999991</v>
      </c>
      <c r="I167" s="65" t="s">
        <v>1069</v>
      </c>
      <c r="J167" s="64" t="s">
        <v>1070</v>
      </c>
      <c r="K167" s="64" t="s">
        <v>1071</v>
      </c>
      <c r="L167" s="64"/>
      <c r="M167" s="64"/>
      <c r="N167" s="65">
        <v>45400</v>
      </c>
      <c r="O167" s="64"/>
      <c r="P167" s="64" t="s">
        <v>78</v>
      </c>
      <c r="Q167" s="64">
        <v>79102211022</v>
      </c>
      <c r="R167" s="64" t="s">
        <v>51</v>
      </c>
      <c r="S167" s="61" t="s">
        <v>101</v>
      </c>
      <c r="T167" s="64" t="s">
        <v>79</v>
      </c>
      <c r="U167" s="64" t="s">
        <v>79</v>
      </c>
      <c r="V167" s="72"/>
      <c r="W167" s="64" t="s">
        <v>135</v>
      </c>
      <c r="X167" s="64"/>
      <c r="Y167" s="64"/>
      <c r="Z167" s="74">
        <v>3131424</v>
      </c>
      <c r="AA167" s="66"/>
      <c r="AF167">
        <f>COUNTIF(Лист2!A:A,Лист1!R167)</f>
        <v>0</v>
      </c>
    </row>
    <row r="168" spans="1:32" ht="70.5">
      <c r="A168" s="10">
        <v>167</v>
      </c>
      <c r="B168" s="64" t="s">
        <v>1072</v>
      </c>
      <c r="C168" s="64" t="s">
        <v>1073</v>
      </c>
      <c r="D168" s="64" t="s">
        <v>864</v>
      </c>
      <c r="E168" s="64" t="s">
        <v>1074</v>
      </c>
      <c r="F168" s="64" t="s">
        <v>77</v>
      </c>
      <c r="G168" s="65"/>
      <c r="H168" s="72">
        <v>3187.5530000000035</v>
      </c>
      <c r="I168" s="65" t="s">
        <v>1075</v>
      </c>
      <c r="J168" s="64" t="s">
        <v>1076</v>
      </c>
      <c r="K168" s="64" t="s">
        <v>1077</v>
      </c>
      <c r="L168" s="64"/>
      <c r="M168" s="64"/>
      <c r="N168" s="65">
        <v>45400</v>
      </c>
      <c r="O168" s="64"/>
      <c r="P168" s="64" t="s">
        <v>78</v>
      </c>
      <c r="Q168" s="64">
        <v>79205528980</v>
      </c>
      <c r="R168" s="64" t="s">
        <v>51</v>
      </c>
      <c r="S168" s="61" t="s">
        <v>101</v>
      </c>
      <c r="T168" s="64" t="s">
        <v>79</v>
      </c>
      <c r="U168" s="64" t="s">
        <v>79</v>
      </c>
      <c r="V168" s="72"/>
      <c r="W168" s="64" t="s">
        <v>135</v>
      </c>
      <c r="X168" s="64"/>
      <c r="Y168" s="64"/>
      <c r="Z168" s="74">
        <v>3131180</v>
      </c>
      <c r="AA168" s="66"/>
      <c r="AF168">
        <f>COUNTIF(Лист2!A:A,Лист1!R168)</f>
        <v>0</v>
      </c>
    </row>
    <row r="169" spans="1:32" ht="52.9">
      <c r="A169" s="10">
        <v>168</v>
      </c>
      <c r="B169" s="64" t="s">
        <v>1078</v>
      </c>
      <c r="C169" s="64" t="s">
        <v>1079</v>
      </c>
      <c r="D169" s="64">
        <v>0</v>
      </c>
      <c r="E169" s="64" t="s">
        <v>1080</v>
      </c>
      <c r="F169" s="64" t="s">
        <v>77</v>
      </c>
      <c r="G169" s="65"/>
      <c r="H169" s="72">
        <v>6895.5270000000019</v>
      </c>
      <c r="I169" s="65" t="s">
        <v>1081</v>
      </c>
      <c r="J169" s="64" t="s">
        <v>121</v>
      </c>
      <c r="K169" s="64" t="s">
        <v>1082</v>
      </c>
      <c r="L169" s="64"/>
      <c r="M169" s="75"/>
      <c r="N169" s="65">
        <v>45400</v>
      </c>
      <c r="O169" s="64"/>
      <c r="P169" s="64" t="s">
        <v>78</v>
      </c>
      <c r="Q169" s="64">
        <v>79205983867</v>
      </c>
      <c r="R169" s="64" t="s">
        <v>51</v>
      </c>
      <c r="S169" s="64" t="s">
        <v>101</v>
      </c>
      <c r="T169" s="64" t="s">
        <v>79</v>
      </c>
      <c r="U169" s="64" t="s">
        <v>79</v>
      </c>
      <c r="V169" s="72"/>
      <c r="W169" s="64" t="s">
        <v>135</v>
      </c>
      <c r="X169" s="64"/>
      <c r="Y169" s="64"/>
      <c r="Z169" s="74">
        <v>3131482</v>
      </c>
      <c r="AA169" s="66"/>
      <c r="AF169">
        <f>COUNTIF(Лист2!A:A,Лист1!R169)</f>
        <v>0</v>
      </c>
    </row>
    <row r="170" spans="1:32" ht="35.25">
      <c r="A170" s="10">
        <v>169</v>
      </c>
      <c r="B170" s="64" t="s">
        <v>1083</v>
      </c>
      <c r="C170" s="64" t="s">
        <v>1084</v>
      </c>
      <c r="D170" s="64">
        <v>0</v>
      </c>
      <c r="E170" s="64" t="s">
        <v>1085</v>
      </c>
      <c r="F170" s="64" t="s">
        <v>77</v>
      </c>
      <c r="G170" s="65"/>
      <c r="H170" s="72">
        <v>707.86599999999873</v>
      </c>
      <c r="I170" s="65" t="s">
        <v>1086</v>
      </c>
      <c r="J170" s="64" t="s">
        <v>1087</v>
      </c>
      <c r="K170" s="64" t="s">
        <v>1088</v>
      </c>
      <c r="L170" s="64"/>
      <c r="M170" s="76"/>
      <c r="N170" s="65">
        <v>45400</v>
      </c>
      <c r="O170" s="64"/>
      <c r="P170" s="64" t="s">
        <v>78</v>
      </c>
      <c r="Q170" s="64">
        <v>79202003108</v>
      </c>
      <c r="R170" s="64" t="s">
        <v>51</v>
      </c>
      <c r="S170" s="64" t="s">
        <v>101</v>
      </c>
      <c r="T170" s="64" t="s">
        <v>79</v>
      </c>
      <c r="U170" s="64" t="s">
        <v>79</v>
      </c>
      <c r="V170" s="72"/>
      <c r="W170" s="64" t="s">
        <v>135</v>
      </c>
      <c r="X170" s="64"/>
      <c r="Y170" s="64"/>
      <c r="Z170" s="74">
        <v>3130565</v>
      </c>
      <c r="AA170" s="66"/>
      <c r="AF170">
        <f>COUNTIF(Лист2!A:A,Лист1!R170)</f>
        <v>0</v>
      </c>
    </row>
    <row r="171" spans="1:32" ht="52.9">
      <c r="A171" s="10">
        <v>170</v>
      </c>
      <c r="B171" s="64" t="s">
        <v>1089</v>
      </c>
      <c r="C171" s="64" t="s">
        <v>1090</v>
      </c>
      <c r="D171" s="64" t="s">
        <v>864</v>
      </c>
      <c r="E171" s="64" t="s">
        <v>1091</v>
      </c>
      <c r="F171" s="64" t="s">
        <v>77</v>
      </c>
      <c r="G171" s="65"/>
      <c r="H171" s="72">
        <v>666.82699999999716</v>
      </c>
      <c r="I171" s="65" t="s">
        <v>1092</v>
      </c>
      <c r="J171" s="64" t="s">
        <v>1093</v>
      </c>
      <c r="K171" s="64" t="s">
        <v>1094</v>
      </c>
      <c r="L171" s="64"/>
      <c r="M171" s="64"/>
      <c r="N171" s="65">
        <v>45400</v>
      </c>
      <c r="O171" s="64"/>
      <c r="P171" s="64" t="s">
        <v>78</v>
      </c>
      <c r="Q171" s="64">
        <v>79107415103</v>
      </c>
      <c r="R171" s="64" t="s">
        <v>51</v>
      </c>
      <c r="S171" s="61" t="s">
        <v>101</v>
      </c>
      <c r="T171" s="64" t="s">
        <v>79</v>
      </c>
      <c r="U171" s="64" t="s">
        <v>79</v>
      </c>
      <c r="V171" s="72"/>
      <c r="W171" s="64" t="s">
        <v>135</v>
      </c>
      <c r="X171" s="64"/>
      <c r="Y171" s="64"/>
      <c r="Z171" s="74">
        <v>3137501</v>
      </c>
      <c r="AA171" s="66"/>
      <c r="AF171">
        <f>COUNTIF(Лист2!A:A,Лист1!R171)</f>
        <v>0</v>
      </c>
    </row>
    <row r="172" spans="1:32" ht="52.9">
      <c r="A172" s="10">
        <v>171</v>
      </c>
      <c r="B172" s="64" t="s">
        <v>1095</v>
      </c>
      <c r="C172" s="64" t="s">
        <v>1096</v>
      </c>
      <c r="D172" s="64">
        <v>0</v>
      </c>
      <c r="E172" s="64" t="s">
        <v>1097</v>
      </c>
      <c r="F172" s="64" t="s">
        <v>77</v>
      </c>
      <c r="G172" s="65"/>
      <c r="H172" s="72">
        <v>7258.3070000000007</v>
      </c>
      <c r="I172" s="65" t="s">
        <v>1098</v>
      </c>
      <c r="J172" s="64" t="s">
        <v>100</v>
      </c>
      <c r="K172" s="64" t="s">
        <v>1099</v>
      </c>
      <c r="L172" s="64"/>
      <c r="M172" s="64"/>
      <c r="N172" s="65">
        <v>45400</v>
      </c>
      <c r="O172" s="64"/>
      <c r="P172" s="64" t="s">
        <v>78</v>
      </c>
      <c r="Q172" s="64">
        <v>79511402888</v>
      </c>
      <c r="R172" s="64" t="s">
        <v>51</v>
      </c>
      <c r="S172" s="61" t="s">
        <v>101</v>
      </c>
      <c r="T172" s="64" t="s">
        <v>79</v>
      </c>
      <c r="U172" s="64" t="s">
        <v>79</v>
      </c>
      <c r="V172" s="72"/>
      <c r="W172" s="64" t="s">
        <v>135</v>
      </c>
      <c r="X172" s="64"/>
      <c r="Y172" s="64"/>
      <c r="Z172" s="74">
        <v>3131646</v>
      </c>
      <c r="AA172" s="66"/>
      <c r="AF172">
        <f>COUNTIF(Лист2!A:A,Лист1!R172)</f>
        <v>0</v>
      </c>
    </row>
    <row r="173" spans="1:32" ht="70.5">
      <c r="A173" s="10">
        <v>172</v>
      </c>
      <c r="B173" s="64" t="s">
        <v>1100</v>
      </c>
      <c r="C173" s="64" t="s">
        <v>1101</v>
      </c>
      <c r="D173" s="64">
        <v>0</v>
      </c>
      <c r="E173" s="64" t="s">
        <v>1102</v>
      </c>
      <c r="F173" s="64" t="s">
        <v>77</v>
      </c>
      <c r="G173" s="65"/>
      <c r="H173" s="72">
        <v>6905.2619999999952</v>
      </c>
      <c r="I173" s="65" t="s">
        <v>1103</v>
      </c>
      <c r="J173" s="64" t="s">
        <v>97</v>
      </c>
      <c r="K173" s="64" t="s">
        <v>1104</v>
      </c>
      <c r="L173" s="64"/>
      <c r="M173" s="64"/>
      <c r="N173" s="65">
        <v>45400</v>
      </c>
      <c r="O173" s="64"/>
      <c r="P173" s="64" t="s">
        <v>78</v>
      </c>
      <c r="Q173" s="64">
        <v>79056724975</v>
      </c>
      <c r="R173" s="64" t="s">
        <v>51</v>
      </c>
      <c r="S173" s="61" t="s">
        <v>101</v>
      </c>
      <c r="T173" s="64" t="s">
        <v>79</v>
      </c>
      <c r="U173" s="64" t="s">
        <v>79</v>
      </c>
      <c r="V173" s="72"/>
      <c r="W173" s="64" t="s">
        <v>135</v>
      </c>
      <c r="X173" s="64"/>
      <c r="Y173" s="64"/>
      <c r="Z173" s="74">
        <v>3130617</v>
      </c>
      <c r="AA173" s="66"/>
      <c r="AF173">
        <f>COUNTIF(Лист2!A:A,Лист1!R173)</f>
        <v>0</v>
      </c>
    </row>
    <row r="174" spans="1:32" ht="52.9">
      <c r="A174" s="10">
        <v>173</v>
      </c>
      <c r="B174" s="64" t="s">
        <v>1105</v>
      </c>
      <c r="C174" s="64" t="s">
        <v>1106</v>
      </c>
      <c r="D174" s="64">
        <v>0</v>
      </c>
      <c r="E174" s="64" t="s">
        <v>1107</v>
      </c>
      <c r="F174" s="64" t="s">
        <v>77</v>
      </c>
      <c r="G174" s="65"/>
      <c r="H174" s="72">
        <v>3806.5610000000029</v>
      </c>
      <c r="I174" s="65" t="s">
        <v>1103</v>
      </c>
      <c r="J174" s="64" t="s">
        <v>1108</v>
      </c>
      <c r="K174" s="64" t="s">
        <v>1109</v>
      </c>
      <c r="L174" s="64"/>
      <c r="M174" s="64"/>
      <c r="N174" s="65">
        <v>45400</v>
      </c>
      <c r="O174" s="64"/>
      <c r="P174" s="64" t="s">
        <v>78</v>
      </c>
      <c r="Q174" s="64">
        <v>79606263096</v>
      </c>
      <c r="R174" s="64" t="s">
        <v>51</v>
      </c>
      <c r="S174" s="61" t="s">
        <v>101</v>
      </c>
      <c r="T174" s="64" t="s">
        <v>79</v>
      </c>
      <c r="U174" s="64" t="s">
        <v>79</v>
      </c>
      <c r="V174" s="72"/>
      <c r="W174" s="64" t="s">
        <v>135</v>
      </c>
      <c r="X174" s="64"/>
      <c r="Y174" s="64"/>
      <c r="Z174" s="74">
        <v>3134905</v>
      </c>
      <c r="AA174" s="66"/>
      <c r="AF174">
        <f>COUNTIF(Лист2!A:A,Лист1!R174)</f>
        <v>0</v>
      </c>
    </row>
    <row r="175" spans="1:32" ht="70.5">
      <c r="A175" s="10">
        <v>174</v>
      </c>
      <c r="B175" s="64" t="s">
        <v>1110</v>
      </c>
      <c r="C175" s="64" t="s">
        <v>1111</v>
      </c>
      <c r="D175" s="64" t="s">
        <v>864</v>
      </c>
      <c r="E175" s="64" t="s">
        <v>1112</v>
      </c>
      <c r="F175" s="64" t="s">
        <v>77</v>
      </c>
      <c r="G175" s="65"/>
      <c r="H175" s="72">
        <v>4341.4680000000099</v>
      </c>
      <c r="I175" s="65" t="s">
        <v>1113</v>
      </c>
      <c r="J175" s="64" t="s">
        <v>95</v>
      </c>
      <c r="K175" s="64" t="s">
        <v>1114</v>
      </c>
      <c r="L175" s="64"/>
      <c r="M175" s="64"/>
      <c r="N175" s="65">
        <v>45400</v>
      </c>
      <c r="O175" s="64"/>
      <c r="P175" s="64" t="s">
        <v>84</v>
      </c>
      <c r="Q175" s="64" t="s">
        <v>1115</v>
      </c>
      <c r="R175" s="64" t="s">
        <v>51</v>
      </c>
      <c r="S175" s="61" t="s">
        <v>101</v>
      </c>
      <c r="T175" s="64" t="s">
        <v>79</v>
      </c>
      <c r="U175" s="64" t="s">
        <v>79</v>
      </c>
      <c r="V175" s="72"/>
      <c r="W175" s="64" t="s">
        <v>135</v>
      </c>
      <c r="X175" s="64"/>
      <c r="Y175" s="64"/>
      <c r="Z175" s="74">
        <v>3130595</v>
      </c>
      <c r="AA175" s="66"/>
      <c r="AF175">
        <f>COUNTIF(Лист2!A:A,Лист1!R175)</f>
        <v>0</v>
      </c>
    </row>
    <row r="176" spans="1:32" ht="52.9">
      <c r="A176" s="10">
        <v>175</v>
      </c>
      <c r="B176" s="64" t="s">
        <v>1116</v>
      </c>
      <c r="C176" s="64" t="s">
        <v>1117</v>
      </c>
      <c r="D176" s="64" t="s">
        <v>864</v>
      </c>
      <c r="E176" s="64" t="s">
        <v>1118</v>
      </c>
      <c r="F176" s="64" t="s">
        <v>77</v>
      </c>
      <c r="G176" s="65"/>
      <c r="H176" s="72">
        <v>3688.1039999999994</v>
      </c>
      <c r="I176" s="65" t="s">
        <v>1119</v>
      </c>
      <c r="J176" s="64" t="s">
        <v>1120</v>
      </c>
      <c r="K176" s="64" t="s">
        <v>1121</v>
      </c>
      <c r="L176" s="64"/>
      <c r="M176" s="64"/>
      <c r="N176" s="65">
        <v>45400</v>
      </c>
      <c r="O176" s="64"/>
      <c r="P176" s="64" t="s">
        <v>78</v>
      </c>
      <c r="Q176" s="64">
        <v>79030249433</v>
      </c>
      <c r="R176" s="64" t="s">
        <v>51</v>
      </c>
      <c r="S176" s="61" t="s">
        <v>101</v>
      </c>
      <c r="T176" s="64" t="s">
        <v>79</v>
      </c>
      <c r="U176" s="64" t="s">
        <v>79</v>
      </c>
      <c r="V176" s="72"/>
      <c r="W176" s="64" t="s">
        <v>135</v>
      </c>
      <c r="X176" s="64"/>
      <c r="Y176" s="64"/>
      <c r="Z176" s="74">
        <v>3130948</v>
      </c>
      <c r="AA176" s="66"/>
      <c r="AF176">
        <f>COUNTIF(Лист2!A:A,Лист1!R176)</f>
        <v>0</v>
      </c>
    </row>
    <row r="177" spans="1:32" ht="52.9">
      <c r="A177" s="10">
        <v>176</v>
      </c>
      <c r="B177" s="64" t="s">
        <v>1122</v>
      </c>
      <c r="C177" s="64" t="s">
        <v>1123</v>
      </c>
      <c r="D177" s="64">
        <v>312301001</v>
      </c>
      <c r="E177" s="64" t="s">
        <v>1124</v>
      </c>
      <c r="F177" s="64" t="s">
        <v>77</v>
      </c>
      <c r="G177" s="65"/>
      <c r="H177" s="72">
        <v>11516.113000000014</v>
      </c>
      <c r="I177" s="65" t="s">
        <v>1103</v>
      </c>
      <c r="J177" s="64" t="s">
        <v>1125</v>
      </c>
      <c r="K177" s="64" t="s">
        <v>1126</v>
      </c>
      <c r="L177" s="64"/>
      <c r="M177" s="64"/>
      <c r="N177" s="65">
        <v>45400</v>
      </c>
      <c r="O177" s="64"/>
      <c r="P177" s="64" t="s">
        <v>84</v>
      </c>
      <c r="Q177" s="64" t="s">
        <v>1127</v>
      </c>
      <c r="R177" s="64" t="s">
        <v>51</v>
      </c>
      <c r="S177" s="61" t="s">
        <v>101</v>
      </c>
      <c r="T177" s="64" t="s">
        <v>79</v>
      </c>
      <c r="U177" s="64" t="s">
        <v>79</v>
      </c>
      <c r="V177" s="72"/>
      <c r="W177" s="64" t="s">
        <v>135</v>
      </c>
      <c r="X177" s="64"/>
      <c r="Y177" s="64"/>
      <c r="Z177" s="74">
        <v>3130639</v>
      </c>
      <c r="AA177" s="66"/>
      <c r="AF177">
        <f>COUNTIF(Лист2!A:A,Лист1!R177)</f>
        <v>0</v>
      </c>
    </row>
    <row r="178" spans="1:32" ht="52.9">
      <c r="A178" s="10">
        <v>177</v>
      </c>
      <c r="B178" s="64" t="s">
        <v>1128</v>
      </c>
      <c r="C178" s="64" t="s">
        <v>1129</v>
      </c>
      <c r="D178" s="64" t="s">
        <v>878</v>
      </c>
      <c r="E178" s="64" t="s">
        <v>1130</v>
      </c>
      <c r="F178" s="64" t="s">
        <v>77</v>
      </c>
      <c r="G178" s="65"/>
      <c r="H178" s="64">
        <v>18313.959999999977</v>
      </c>
      <c r="I178" s="65" t="s">
        <v>1131</v>
      </c>
      <c r="J178" s="64" t="s">
        <v>1132</v>
      </c>
      <c r="K178" s="64" t="s">
        <v>1133</v>
      </c>
      <c r="L178" s="64"/>
      <c r="M178" s="64"/>
      <c r="N178" s="65">
        <v>45400</v>
      </c>
      <c r="O178" s="64"/>
      <c r="P178" s="64" t="s">
        <v>78</v>
      </c>
      <c r="Q178" s="64">
        <v>79194398785</v>
      </c>
      <c r="R178" s="64" t="s">
        <v>51</v>
      </c>
      <c r="S178" s="64" t="s">
        <v>101</v>
      </c>
      <c r="T178" s="64" t="s">
        <v>79</v>
      </c>
      <c r="U178" s="64" t="s">
        <v>79</v>
      </c>
      <c r="V178" s="72"/>
      <c r="W178" s="64" t="s">
        <v>135</v>
      </c>
      <c r="X178" s="64"/>
      <c r="Y178" s="64"/>
      <c r="Z178" s="74">
        <v>3131626</v>
      </c>
      <c r="AA178" s="66"/>
      <c r="AF178">
        <f>COUNTIF(Лист2!A:A,Лист1!R178)</f>
        <v>0</v>
      </c>
    </row>
    <row r="179" spans="1:32" ht="52.9">
      <c r="A179" s="10">
        <v>178</v>
      </c>
      <c r="B179" s="14" t="s">
        <v>1134</v>
      </c>
      <c r="C179" s="15" t="s">
        <v>1135</v>
      </c>
      <c r="D179" s="14" t="s">
        <v>878</v>
      </c>
      <c r="E179" s="14" t="s">
        <v>1136</v>
      </c>
      <c r="F179" s="14" t="s">
        <v>77</v>
      </c>
      <c r="G179" s="16"/>
      <c r="H179" s="17">
        <v>2766.496000000001</v>
      </c>
      <c r="I179" s="16" t="s">
        <v>1137</v>
      </c>
      <c r="J179" s="14" t="s">
        <v>100</v>
      </c>
      <c r="K179" s="14" t="s">
        <v>1138</v>
      </c>
      <c r="L179" s="14"/>
      <c r="M179" s="14"/>
      <c r="N179" s="16">
        <v>45400</v>
      </c>
      <c r="O179" s="14"/>
      <c r="P179" s="14" t="s">
        <v>78</v>
      </c>
      <c r="Q179" s="14">
        <v>79030242020</v>
      </c>
      <c r="R179" s="14" t="s">
        <v>51</v>
      </c>
      <c r="S179" s="14" t="s">
        <v>101</v>
      </c>
      <c r="T179" s="14" t="s">
        <v>79</v>
      </c>
      <c r="U179" s="14" t="s">
        <v>79</v>
      </c>
      <c r="V179" s="17"/>
      <c r="W179" s="14" t="s">
        <v>135</v>
      </c>
      <c r="X179" s="24"/>
      <c r="Y179" s="24"/>
      <c r="Z179" s="24">
        <v>3131260</v>
      </c>
      <c r="AA179" s="24"/>
      <c r="AF179">
        <f>COUNTIF(Лист2!A:A,Лист1!R179)</f>
        <v>0</v>
      </c>
    </row>
    <row r="180" spans="1:32" ht="35.25">
      <c r="A180" s="10">
        <v>179</v>
      </c>
      <c r="B180" s="14" t="s">
        <v>1139</v>
      </c>
      <c r="C180" s="15" t="s">
        <v>1140</v>
      </c>
      <c r="D180" s="14">
        <v>312001001</v>
      </c>
      <c r="E180" s="14" t="s">
        <v>1141</v>
      </c>
      <c r="F180" s="14" t="s">
        <v>77</v>
      </c>
      <c r="G180" s="16"/>
      <c r="H180" s="17">
        <v>14673.130000000008</v>
      </c>
      <c r="I180" s="16" t="s">
        <v>1142</v>
      </c>
      <c r="J180" s="14" t="s">
        <v>82</v>
      </c>
      <c r="K180" s="14" t="s">
        <v>1143</v>
      </c>
      <c r="L180" s="14"/>
      <c r="M180" s="14"/>
      <c r="N180" s="16">
        <v>45400</v>
      </c>
      <c r="O180" s="14"/>
      <c r="P180" s="14" t="s">
        <v>84</v>
      </c>
      <c r="Q180" s="14" t="s">
        <v>1144</v>
      </c>
      <c r="R180" s="14" t="s">
        <v>51</v>
      </c>
      <c r="S180" s="14" t="s">
        <v>101</v>
      </c>
      <c r="T180" s="14" t="s">
        <v>79</v>
      </c>
      <c r="U180" s="14" t="s">
        <v>79</v>
      </c>
      <c r="V180" s="17"/>
      <c r="W180" s="14" t="s">
        <v>135</v>
      </c>
      <c r="X180" s="24"/>
      <c r="Y180" s="24"/>
      <c r="Z180" s="24">
        <v>3130133</v>
      </c>
      <c r="AA180" s="24"/>
      <c r="AF180">
        <f>COUNTIF(Лист2!A:A,Лист1!R180)</f>
        <v>0</v>
      </c>
    </row>
    <row r="181" spans="1:32" ht="70.5">
      <c r="A181" s="10">
        <v>180</v>
      </c>
      <c r="B181" s="14" t="s">
        <v>1145</v>
      </c>
      <c r="C181" s="15" t="s">
        <v>1146</v>
      </c>
      <c r="D181" s="14" t="s">
        <v>878</v>
      </c>
      <c r="E181" s="14" t="s">
        <v>1147</v>
      </c>
      <c r="F181" s="14" t="s">
        <v>77</v>
      </c>
      <c r="G181" s="16"/>
      <c r="H181" s="17">
        <v>3177.7620000000052</v>
      </c>
      <c r="I181" s="16" t="s">
        <v>1148</v>
      </c>
      <c r="J181" s="14" t="s">
        <v>82</v>
      </c>
      <c r="K181" s="14" t="s">
        <v>1149</v>
      </c>
      <c r="L181" s="14"/>
      <c r="M181" s="14"/>
      <c r="N181" s="16">
        <v>45400</v>
      </c>
      <c r="O181" s="14"/>
      <c r="P181" s="14" t="s">
        <v>78</v>
      </c>
      <c r="Q181" s="14">
        <v>79803252566</v>
      </c>
      <c r="R181" s="14" t="s">
        <v>51</v>
      </c>
      <c r="S181" s="14" t="s">
        <v>101</v>
      </c>
      <c r="T181" s="14" t="s">
        <v>79</v>
      </c>
      <c r="U181" s="14" t="s">
        <v>79</v>
      </c>
      <c r="V181" s="17"/>
      <c r="W181" s="14" t="s">
        <v>135</v>
      </c>
      <c r="X181" s="24"/>
      <c r="Y181" s="24"/>
      <c r="Z181" s="24">
        <v>3134801</v>
      </c>
      <c r="AA181" s="24"/>
      <c r="AF181">
        <f>COUNTIF(Лист2!A:A,Лист1!R181)</f>
        <v>0</v>
      </c>
    </row>
    <row r="182" spans="1:32" ht="88.15">
      <c r="A182" s="10">
        <v>181</v>
      </c>
      <c r="B182" s="14" t="s">
        <v>1150</v>
      </c>
      <c r="C182" s="15" t="s">
        <v>1151</v>
      </c>
      <c r="D182" s="14">
        <v>310201001</v>
      </c>
      <c r="E182" s="14" t="s">
        <v>1152</v>
      </c>
      <c r="F182" s="14" t="s">
        <v>77</v>
      </c>
      <c r="G182" s="16"/>
      <c r="H182" s="17">
        <v>2268.4519999999975</v>
      </c>
      <c r="I182" s="16" t="s">
        <v>1153</v>
      </c>
      <c r="J182" s="14" t="s">
        <v>1154</v>
      </c>
      <c r="K182" s="14" t="s">
        <v>1155</v>
      </c>
      <c r="L182" s="14"/>
      <c r="M182" s="14"/>
      <c r="N182" s="16">
        <v>45400</v>
      </c>
      <c r="O182" s="14"/>
      <c r="P182" s="14" t="s">
        <v>84</v>
      </c>
      <c r="Q182" s="14" t="s">
        <v>1156</v>
      </c>
      <c r="R182" s="14" t="s">
        <v>51</v>
      </c>
      <c r="S182" s="14" t="s">
        <v>101</v>
      </c>
      <c r="T182" s="14" t="s">
        <v>79</v>
      </c>
      <c r="U182" s="14" t="s">
        <v>79</v>
      </c>
      <c r="V182" s="17"/>
      <c r="W182" s="14" t="s">
        <v>135</v>
      </c>
      <c r="X182" s="24"/>
      <c r="Y182" s="24"/>
      <c r="Z182" s="24">
        <v>3132529</v>
      </c>
      <c r="AA182" s="24"/>
      <c r="AF182">
        <f>COUNTIF(Лист2!A:A,Лист1!R182)</f>
        <v>0</v>
      </c>
    </row>
    <row r="183" spans="1:32" ht="70.5">
      <c r="A183" s="10">
        <v>182</v>
      </c>
      <c r="B183" s="14" t="s">
        <v>1157</v>
      </c>
      <c r="C183" s="15" t="s">
        <v>1158</v>
      </c>
      <c r="D183" s="14">
        <v>312001001</v>
      </c>
      <c r="E183" s="14" t="s">
        <v>1159</v>
      </c>
      <c r="F183" s="14" t="s">
        <v>77</v>
      </c>
      <c r="G183" s="16"/>
      <c r="H183" s="17">
        <v>15703.56</v>
      </c>
      <c r="I183" s="16" t="s">
        <v>1160</v>
      </c>
      <c r="J183" s="14" t="s">
        <v>86</v>
      </c>
      <c r="K183" s="14" t="s">
        <v>1161</v>
      </c>
      <c r="L183" s="14"/>
      <c r="M183" s="14"/>
      <c r="N183" s="16">
        <v>45400</v>
      </c>
      <c r="O183" s="14"/>
      <c r="P183" s="14" t="s">
        <v>78</v>
      </c>
      <c r="Q183" s="14">
        <v>79202001273</v>
      </c>
      <c r="R183" s="14" t="s">
        <v>51</v>
      </c>
      <c r="S183" s="14" t="s">
        <v>101</v>
      </c>
      <c r="T183" s="14" t="s">
        <v>79</v>
      </c>
      <c r="U183" s="14" t="s">
        <v>79</v>
      </c>
      <c r="V183" s="17"/>
      <c r="W183" s="14" t="s">
        <v>135</v>
      </c>
      <c r="X183" s="24"/>
      <c r="Y183" s="24"/>
      <c r="Z183" s="24">
        <v>3132030</v>
      </c>
      <c r="AA183" s="24"/>
      <c r="AF183">
        <f>COUNTIF(Лист2!A:A,Лист1!R183)</f>
        <v>0</v>
      </c>
    </row>
    <row r="184" spans="1:32" ht="17.649999999999999">
      <c r="A184" s="10">
        <v>183</v>
      </c>
      <c r="B184" s="33" t="s">
        <v>1162</v>
      </c>
      <c r="C184" s="36">
        <v>9723053473</v>
      </c>
      <c r="D184" s="33">
        <v>772301001</v>
      </c>
      <c r="E184" s="33" t="s">
        <v>1163</v>
      </c>
      <c r="F184" s="33" t="s">
        <v>96</v>
      </c>
      <c r="G184" s="37">
        <v>45376</v>
      </c>
      <c r="H184" s="33">
        <v>73567</v>
      </c>
      <c r="I184" s="35" t="s">
        <v>1164</v>
      </c>
      <c r="J184" s="33" t="s">
        <v>1165</v>
      </c>
      <c r="K184" s="33" t="s">
        <v>1166</v>
      </c>
      <c r="L184" s="27" t="s">
        <v>76</v>
      </c>
      <c r="M184" s="27" t="s">
        <v>76</v>
      </c>
      <c r="N184" s="28">
        <v>45400</v>
      </c>
      <c r="O184" s="27" t="s">
        <v>1167</v>
      </c>
      <c r="P184" s="27" t="s">
        <v>84</v>
      </c>
      <c r="Q184" s="33" t="s">
        <v>1168</v>
      </c>
      <c r="R184" s="27" t="s">
        <v>30</v>
      </c>
      <c r="S184" s="27" t="s">
        <v>101</v>
      </c>
      <c r="T184" s="27" t="s">
        <v>76</v>
      </c>
      <c r="U184" s="27" t="s">
        <v>76</v>
      </c>
      <c r="V184" s="38">
        <v>401682</v>
      </c>
      <c r="W184" s="27">
        <v>1</v>
      </c>
      <c r="X184" s="27" t="s">
        <v>76</v>
      </c>
      <c r="Y184" s="27" t="s">
        <v>76</v>
      </c>
      <c r="Z184" s="34">
        <v>3145816</v>
      </c>
      <c r="AA184" s="29"/>
      <c r="AF184">
        <f>COUNTIF(Лист2!A:A,Лист1!R184)</f>
        <v>0</v>
      </c>
    </row>
    <row r="185" spans="1:32" ht="17.649999999999999">
      <c r="A185" s="10">
        <v>184</v>
      </c>
      <c r="B185" s="33" t="s">
        <v>106</v>
      </c>
      <c r="C185" s="36">
        <v>3123330702</v>
      </c>
      <c r="D185" s="33">
        <v>312301001</v>
      </c>
      <c r="E185" s="33" t="s">
        <v>107</v>
      </c>
      <c r="F185" s="33" t="s">
        <v>96</v>
      </c>
      <c r="G185" s="37">
        <v>45361</v>
      </c>
      <c r="H185" s="33">
        <v>339856</v>
      </c>
      <c r="I185" s="35" t="s">
        <v>108</v>
      </c>
      <c r="J185" s="33" t="s">
        <v>104</v>
      </c>
      <c r="K185" s="33" t="s">
        <v>109</v>
      </c>
      <c r="L185" s="27" t="s">
        <v>76</v>
      </c>
      <c r="M185" s="27" t="s">
        <v>76</v>
      </c>
      <c r="N185" s="28">
        <v>45400</v>
      </c>
      <c r="O185" s="27" t="s">
        <v>1169</v>
      </c>
      <c r="P185" s="27" t="s">
        <v>84</v>
      </c>
      <c r="Q185" s="33" t="s">
        <v>110</v>
      </c>
      <c r="R185" s="27" t="s">
        <v>30</v>
      </c>
      <c r="S185" s="27" t="s">
        <v>101</v>
      </c>
      <c r="T185" s="27" t="s">
        <v>76</v>
      </c>
      <c r="U185" s="27" t="s">
        <v>76</v>
      </c>
      <c r="V185" s="38">
        <v>494079.16</v>
      </c>
      <c r="W185" s="27">
        <v>2</v>
      </c>
      <c r="X185" s="27" t="s">
        <v>76</v>
      </c>
      <c r="Y185" s="27" t="s">
        <v>76</v>
      </c>
      <c r="Z185" s="14">
        <v>3145514</v>
      </c>
      <c r="AA185" s="29"/>
      <c r="AF185">
        <f>COUNTIF(Лист2!A:A,Лист1!R185)</f>
        <v>0</v>
      </c>
    </row>
    <row r="186" spans="1:32" ht="17.649999999999999">
      <c r="A186" s="10">
        <v>185</v>
      </c>
      <c r="B186" s="33" t="s">
        <v>203</v>
      </c>
      <c r="C186" s="36">
        <v>3121185915</v>
      </c>
      <c r="D186" s="33">
        <v>312101001</v>
      </c>
      <c r="E186" s="33" t="s">
        <v>204</v>
      </c>
      <c r="F186" s="33" t="s">
        <v>96</v>
      </c>
      <c r="G186" s="37">
        <v>45361</v>
      </c>
      <c r="H186" s="33">
        <v>96552</v>
      </c>
      <c r="I186" s="35" t="s">
        <v>205</v>
      </c>
      <c r="J186" s="33" t="s">
        <v>104</v>
      </c>
      <c r="K186" s="33" t="s">
        <v>206</v>
      </c>
      <c r="L186" s="27" t="s">
        <v>76</v>
      </c>
      <c r="M186" s="27" t="s">
        <v>76</v>
      </c>
      <c r="N186" s="28">
        <v>45400</v>
      </c>
      <c r="O186" s="27" t="s">
        <v>1170</v>
      </c>
      <c r="P186" s="27" t="s">
        <v>84</v>
      </c>
      <c r="Q186" s="33" t="s">
        <v>207</v>
      </c>
      <c r="R186" s="27" t="s">
        <v>30</v>
      </c>
      <c r="S186" s="27" t="s">
        <v>101</v>
      </c>
      <c r="T186" s="27" t="s">
        <v>76</v>
      </c>
      <c r="U186" s="27" t="s">
        <v>76</v>
      </c>
      <c r="V186" s="38">
        <v>155729.87</v>
      </c>
      <c r="W186" s="27">
        <v>2</v>
      </c>
      <c r="X186" s="27" t="s">
        <v>76</v>
      </c>
      <c r="Y186" s="27" t="s">
        <v>76</v>
      </c>
      <c r="Z186" s="34">
        <v>3145423</v>
      </c>
      <c r="AA186" s="29"/>
      <c r="AF186">
        <f>COUNTIF(Лист2!A:A,Лист1!R186)</f>
        <v>0</v>
      </c>
    </row>
    <row r="187" spans="1:32" ht="17.649999999999999">
      <c r="A187" s="10">
        <v>186</v>
      </c>
      <c r="B187" s="33" t="s">
        <v>122</v>
      </c>
      <c r="C187" s="36">
        <v>3102206359</v>
      </c>
      <c r="D187" s="33">
        <v>31403932</v>
      </c>
      <c r="E187" s="33" t="s">
        <v>123</v>
      </c>
      <c r="F187" s="33" t="s">
        <v>96</v>
      </c>
      <c r="G187" s="37">
        <v>45361</v>
      </c>
      <c r="H187" s="33">
        <v>981174</v>
      </c>
      <c r="I187" s="35" t="s">
        <v>124</v>
      </c>
      <c r="J187" s="33" t="s">
        <v>125</v>
      </c>
      <c r="K187" s="33" t="s">
        <v>126</v>
      </c>
      <c r="L187" s="27" t="s">
        <v>76</v>
      </c>
      <c r="M187" s="27" t="s">
        <v>76</v>
      </c>
      <c r="N187" s="28">
        <v>45400</v>
      </c>
      <c r="O187" s="27" t="s">
        <v>1171</v>
      </c>
      <c r="P187" s="27" t="s">
        <v>84</v>
      </c>
      <c r="Q187" s="33" t="s">
        <v>127</v>
      </c>
      <c r="R187" s="27" t="s">
        <v>30</v>
      </c>
      <c r="S187" s="27" t="s">
        <v>101</v>
      </c>
      <c r="T187" s="27" t="s">
        <v>76</v>
      </c>
      <c r="U187" s="27" t="s">
        <v>76</v>
      </c>
      <c r="V187" s="38">
        <v>1781892</v>
      </c>
      <c r="W187" s="27">
        <v>2</v>
      </c>
      <c r="X187" s="27" t="s">
        <v>76</v>
      </c>
      <c r="Y187" s="27" t="s">
        <v>76</v>
      </c>
      <c r="Z187" s="14">
        <v>3145014</v>
      </c>
      <c r="AA187" s="29"/>
      <c r="AF187">
        <f>COUNTIF(Лист2!A:A,Лист1!R187)</f>
        <v>0</v>
      </c>
    </row>
    <row r="188" spans="1:32" ht="17.649999999999999">
      <c r="A188" s="10">
        <v>187</v>
      </c>
      <c r="B188" s="33" t="s">
        <v>1172</v>
      </c>
      <c r="C188" s="36">
        <v>312102895415</v>
      </c>
      <c r="D188" s="33" t="s">
        <v>76</v>
      </c>
      <c r="E188" s="33" t="s">
        <v>1173</v>
      </c>
      <c r="F188" s="33" t="s">
        <v>96</v>
      </c>
      <c r="G188" s="37">
        <v>45351</v>
      </c>
      <c r="H188" s="33">
        <v>34010</v>
      </c>
      <c r="I188" s="35" t="s">
        <v>1174</v>
      </c>
      <c r="J188" s="33" t="s">
        <v>1175</v>
      </c>
      <c r="K188" s="33" t="s">
        <v>1176</v>
      </c>
      <c r="L188" s="27" t="s">
        <v>76</v>
      </c>
      <c r="M188" s="27" t="s">
        <v>76</v>
      </c>
      <c r="N188" s="28">
        <v>45400</v>
      </c>
      <c r="O188" s="27" t="s">
        <v>1177</v>
      </c>
      <c r="P188" s="27" t="s">
        <v>84</v>
      </c>
      <c r="Q188" s="33" t="s">
        <v>1178</v>
      </c>
      <c r="R188" s="27" t="s">
        <v>30</v>
      </c>
      <c r="S188" s="27" t="s">
        <v>101</v>
      </c>
      <c r="T188" s="27" t="s">
        <v>76</v>
      </c>
      <c r="U188" s="27" t="s">
        <v>76</v>
      </c>
      <c r="V188" s="38">
        <v>48023</v>
      </c>
      <c r="W188" s="27">
        <v>3</v>
      </c>
      <c r="X188" s="27" t="s">
        <v>76</v>
      </c>
      <c r="Y188" s="27" t="s">
        <v>76</v>
      </c>
      <c r="Z188" s="39">
        <v>3145788</v>
      </c>
      <c r="AA188" s="29"/>
      <c r="AF188">
        <f>COUNTIF(Лист2!A:A,Лист1!R188)</f>
        <v>0</v>
      </c>
    </row>
    <row r="189" spans="1:32" ht="17.649999999999999">
      <c r="A189" s="10">
        <v>188</v>
      </c>
      <c r="B189" s="33" t="s">
        <v>152</v>
      </c>
      <c r="C189" s="36">
        <v>3121009050</v>
      </c>
      <c r="D189" s="33">
        <v>312101001</v>
      </c>
      <c r="E189" s="33" t="s">
        <v>153</v>
      </c>
      <c r="F189" s="33" t="s">
        <v>96</v>
      </c>
      <c r="G189" s="37">
        <v>45351</v>
      </c>
      <c r="H189" s="33">
        <v>27760</v>
      </c>
      <c r="I189" s="35" t="s">
        <v>190</v>
      </c>
      <c r="J189" s="33" t="s">
        <v>154</v>
      </c>
      <c r="K189" s="33" t="s">
        <v>155</v>
      </c>
      <c r="L189" s="27" t="s">
        <v>76</v>
      </c>
      <c r="M189" s="27" t="s">
        <v>76</v>
      </c>
      <c r="N189" s="28">
        <v>45400</v>
      </c>
      <c r="O189" s="27" t="s">
        <v>1179</v>
      </c>
      <c r="P189" s="27" t="s">
        <v>84</v>
      </c>
      <c r="Q189" s="33" t="s">
        <v>156</v>
      </c>
      <c r="R189" s="27" t="s">
        <v>30</v>
      </c>
      <c r="S189" s="27" t="s">
        <v>101</v>
      </c>
      <c r="T189" s="27" t="s">
        <v>76</v>
      </c>
      <c r="U189" s="27" t="s">
        <v>76</v>
      </c>
      <c r="V189" s="38">
        <v>38315</v>
      </c>
      <c r="W189" s="27">
        <v>3</v>
      </c>
      <c r="X189" s="27" t="s">
        <v>76</v>
      </c>
      <c r="Y189" s="27" t="s">
        <v>76</v>
      </c>
      <c r="Z189" s="34">
        <v>3145786</v>
      </c>
      <c r="AA189" s="29"/>
      <c r="AF189">
        <f>COUNTIF(Лист2!A:A,Лист1!R189)</f>
        <v>0</v>
      </c>
    </row>
    <row r="190" spans="1:32" ht="17.649999999999999">
      <c r="A190" s="10">
        <v>189</v>
      </c>
      <c r="B190" s="33" t="s">
        <v>112</v>
      </c>
      <c r="C190" s="36">
        <v>3123477102</v>
      </c>
      <c r="D190" s="33">
        <v>312301001</v>
      </c>
      <c r="E190" s="33" t="s">
        <v>113</v>
      </c>
      <c r="F190" s="33" t="s">
        <v>96</v>
      </c>
      <c r="G190" s="37">
        <v>45376</v>
      </c>
      <c r="H190" s="33">
        <v>49681</v>
      </c>
      <c r="I190" s="35" t="s">
        <v>114</v>
      </c>
      <c r="J190" s="33" t="s">
        <v>115</v>
      </c>
      <c r="K190" s="33" t="s">
        <v>116</v>
      </c>
      <c r="L190" s="27" t="s">
        <v>76</v>
      </c>
      <c r="M190" s="27" t="s">
        <v>76</v>
      </c>
      <c r="N190" s="28">
        <v>45400</v>
      </c>
      <c r="O190" s="27" t="s">
        <v>1180</v>
      </c>
      <c r="P190" s="27" t="s">
        <v>84</v>
      </c>
      <c r="Q190" s="33" t="s">
        <v>117</v>
      </c>
      <c r="R190" s="27" t="s">
        <v>30</v>
      </c>
      <c r="S190" s="27" t="s">
        <v>101</v>
      </c>
      <c r="T190" s="27" t="s">
        <v>76</v>
      </c>
      <c r="U190" s="27" t="s">
        <v>76</v>
      </c>
      <c r="V190" s="38">
        <v>135538</v>
      </c>
      <c r="W190" s="27">
        <v>1</v>
      </c>
      <c r="X190" s="29" t="s">
        <v>76</v>
      </c>
      <c r="Y190" s="29" t="s">
        <v>76</v>
      </c>
      <c r="Z190" s="19">
        <v>3140429</v>
      </c>
      <c r="AA190" s="29"/>
      <c r="AF190">
        <f>COUNTIF(Лист2!A:A,Лист1!R190)</f>
        <v>0</v>
      </c>
    </row>
    <row r="191" spans="1:32" ht="17.649999999999999">
      <c r="A191" s="10">
        <v>190</v>
      </c>
      <c r="B191" s="33" t="s">
        <v>1181</v>
      </c>
      <c r="C191" s="36">
        <v>645055908473</v>
      </c>
      <c r="D191" s="33" t="s">
        <v>76</v>
      </c>
      <c r="E191" s="33" t="s">
        <v>1182</v>
      </c>
      <c r="F191" s="33" t="s">
        <v>96</v>
      </c>
      <c r="G191" s="37">
        <v>45361</v>
      </c>
      <c r="H191" s="33">
        <v>6566</v>
      </c>
      <c r="I191" s="35" t="s">
        <v>1183</v>
      </c>
      <c r="J191" s="33" t="s">
        <v>1184</v>
      </c>
      <c r="K191" s="33" t="s">
        <v>1185</v>
      </c>
      <c r="L191" s="27" t="s">
        <v>76</v>
      </c>
      <c r="M191" s="27" t="s">
        <v>76</v>
      </c>
      <c r="N191" s="28">
        <v>45400</v>
      </c>
      <c r="O191" s="27" t="s">
        <v>76</v>
      </c>
      <c r="P191" s="27" t="s">
        <v>80</v>
      </c>
      <c r="Q191" s="33">
        <v>89192813629</v>
      </c>
      <c r="R191" s="27" t="s">
        <v>30</v>
      </c>
      <c r="S191" s="27" t="s">
        <v>101</v>
      </c>
      <c r="T191" s="27" t="s">
        <v>76</v>
      </c>
      <c r="U191" s="27" t="s">
        <v>76</v>
      </c>
      <c r="V191" s="38">
        <v>9475</v>
      </c>
      <c r="W191" s="27">
        <v>2</v>
      </c>
      <c r="X191" s="29" t="s">
        <v>76</v>
      </c>
      <c r="Y191" s="29" t="s">
        <v>76</v>
      </c>
      <c r="Z191" s="34">
        <v>3140042</v>
      </c>
      <c r="AA191" s="29"/>
      <c r="AF191">
        <f>COUNTIF(Лист2!A:A,Лист1!R191)</f>
        <v>0</v>
      </c>
    </row>
    <row r="192" spans="1:32" ht="70.5">
      <c r="A192" s="10">
        <v>191</v>
      </c>
      <c r="B192" s="15" t="s">
        <v>147</v>
      </c>
      <c r="C192" s="15">
        <v>3121181283</v>
      </c>
      <c r="D192" s="15">
        <v>312301001</v>
      </c>
      <c r="E192" s="15" t="s">
        <v>148</v>
      </c>
      <c r="F192" s="14" t="s">
        <v>96</v>
      </c>
      <c r="G192" s="20">
        <v>45361</v>
      </c>
      <c r="H192" s="21">
        <v>86265</v>
      </c>
      <c r="I192" s="16" t="s">
        <v>149</v>
      </c>
      <c r="J192" s="15" t="s">
        <v>120</v>
      </c>
      <c r="K192" s="15" t="s">
        <v>150</v>
      </c>
      <c r="L192" s="22" t="s">
        <v>76</v>
      </c>
      <c r="M192" s="22" t="s">
        <v>76</v>
      </c>
      <c r="N192" s="16">
        <v>45400</v>
      </c>
      <c r="O192" s="14" t="s">
        <v>1186</v>
      </c>
      <c r="P192" s="15" t="s">
        <v>84</v>
      </c>
      <c r="Q192" s="15" t="s">
        <v>151</v>
      </c>
      <c r="R192" s="22" t="s">
        <v>30</v>
      </c>
      <c r="S192" s="22" t="s">
        <v>101</v>
      </c>
      <c r="T192" s="22" t="s">
        <v>76</v>
      </c>
      <c r="U192" s="22" t="s">
        <v>76</v>
      </c>
      <c r="V192" s="17">
        <v>124334</v>
      </c>
      <c r="W192" s="22">
        <v>2</v>
      </c>
      <c r="X192" s="22" t="s">
        <v>76</v>
      </c>
      <c r="Y192" s="22" t="s">
        <v>76</v>
      </c>
      <c r="Z192" s="15">
        <v>3144928</v>
      </c>
      <c r="AA192" s="29"/>
      <c r="AF192">
        <f>COUNTIF(Лист2!A:A,Лист1!R192)</f>
        <v>0</v>
      </c>
    </row>
    <row r="193" spans="1:32" ht="52.9">
      <c r="A193" s="10">
        <v>192</v>
      </c>
      <c r="B193" s="15" t="s">
        <v>208</v>
      </c>
      <c r="C193" s="15">
        <v>3123217312</v>
      </c>
      <c r="D193" s="15">
        <v>312301001</v>
      </c>
      <c r="E193" s="15" t="s">
        <v>209</v>
      </c>
      <c r="F193" s="14" t="s">
        <v>96</v>
      </c>
      <c r="G193" s="20">
        <v>45351</v>
      </c>
      <c r="H193" s="21">
        <v>26803</v>
      </c>
      <c r="I193" s="16" t="s">
        <v>210</v>
      </c>
      <c r="J193" s="15" t="s">
        <v>211</v>
      </c>
      <c r="K193" s="15" t="s">
        <v>212</v>
      </c>
      <c r="L193" s="22" t="s">
        <v>76</v>
      </c>
      <c r="M193" s="22">
        <v>21</v>
      </c>
      <c r="N193" s="16">
        <v>45400</v>
      </c>
      <c r="O193" s="14" t="s">
        <v>1187</v>
      </c>
      <c r="P193" s="15" t="s">
        <v>84</v>
      </c>
      <c r="Q193" s="15" t="s">
        <v>213</v>
      </c>
      <c r="R193" s="22" t="s">
        <v>30</v>
      </c>
      <c r="S193" s="22" t="s">
        <v>191</v>
      </c>
      <c r="T193" s="22" t="s">
        <v>76</v>
      </c>
      <c r="U193" s="22" t="s">
        <v>76</v>
      </c>
      <c r="V193" s="17">
        <v>36697</v>
      </c>
      <c r="W193" s="22">
        <v>3</v>
      </c>
      <c r="X193" s="23" t="s">
        <v>76</v>
      </c>
      <c r="Y193" s="22" t="s">
        <v>76</v>
      </c>
      <c r="Z193" s="15">
        <v>3145255</v>
      </c>
      <c r="AA193" s="29"/>
      <c r="AF193">
        <f>COUNTIF(Лист2!A:A,Лист1!R193)</f>
        <v>0</v>
      </c>
    </row>
    <row r="194" spans="1:32" ht="52.9">
      <c r="A194" s="10">
        <v>193</v>
      </c>
      <c r="B194" s="15" t="s">
        <v>208</v>
      </c>
      <c r="C194" s="15">
        <v>3123217312</v>
      </c>
      <c r="D194" s="15">
        <v>312301001</v>
      </c>
      <c r="E194" s="15" t="s">
        <v>209</v>
      </c>
      <c r="F194" s="14" t="s">
        <v>96</v>
      </c>
      <c r="G194" s="20">
        <v>45351</v>
      </c>
      <c r="H194" s="21">
        <v>26803</v>
      </c>
      <c r="I194" s="16" t="s">
        <v>214</v>
      </c>
      <c r="J194" s="15" t="s">
        <v>120</v>
      </c>
      <c r="K194" s="15" t="s">
        <v>215</v>
      </c>
      <c r="L194" s="22" t="s">
        <v>76</v>
      </c>
      <c r="M194" s="22" t="s">
        <v>76</v>
      </c>
      <c r="N194" s="16">
        <v>45400</v>
      </c>
      <c r="O194" s="14" t="s">
        <v>1187</v>
      </c>
      <c r="P194" s="15" t="s">
        <v>84</v>
      </c>
      <c r="Q194" s="15" t="s">
        <v>213</v>
      </c>
      <c r="R194" s="22" t="s">
        <v>30</v>
      </c>
      <c r="S194" s="22" t="s">
        <v>101</v>
      </c>
      <c r="T194" s="22" t="s">
        <v>76</v>
      </c>
      <c r="U194" s="22" t="s">
        <v>76</v>
      </c>
      <c r="V194" s="17">
        <v>36697</v>
      </c>
      <c r="W194" s="22">
        <v>3</v>
      </c>
      <c r="X194" s="23" t="s">
        <v>76</v>
      </c>
      <c r="Y194" s="22" t="s">
        <v>76</v>
      </c>
      <c r="Z194" s="15">
        <v>3145255</v>
      </c>
      <c r="AA194" s="29"/>
      <c r="AF194">
        <f>COUNTIF(Лист2!A:A,Лист1!R194)</f>
        <v>0</v>
      </c>
    </row>
    <row r="195" spans="1:32" ht="52.9">
      <c r="A195" s="10">
        <v>194</v>
      </c>
      <c r="B195" s="15" t="s">
        <v>192</v>
      </c>
      <c r="C195" s="15">
        <v>3123038585</v>
      </c>
      <c r="D195" s="15">
        <v>312301001</v>
      </c>
      <c r="E195" s="15" t="s">
        <v>193</v>
      </c>
      <c r="F195" s="14" t="s">
        <v>96</v>
      </c>
      <c r="G195" s="20">
        <v>45361</v>
      </c>
      <c r="H195" s="21">
        <v>27405</v>
      </c>
      <c r="I195" s="16" t="s">
        <v>194</v>
      </c>
      <c r="J195" s="15" t="s">
        <v>104</v>
      </c>
      <c r="K195" s="15" t="s">
        <v>195</v>
      </c>
      <c r="L195" s="22" t="s">
        <v>76</v>
      </c>
      <c r="M195" s="22" t="s">
        <v>76</v>
      </c>
      <c r="N195" s="16">
        <v>45400</v>
      </c>
      <c r="O195" s="14" t="s">
        <v>1188</v>
      </c>
      <c r="P195" s="15" t="s">
        <v>84</v>
      </c>
      <c r="Q195" s="15" t="s">
        <v>196</v>
      </c>
      <c r="R195" s="22" t="s">
        <v>30</v>
      </c>
      <c r="S195" s="22" t="s">
        <v>101</v>
      </c>
      <c r="T195" s="22" t="s">
        <v>76</v>
      </c>
      <c r="U195" s="22" t="s">
        <v>76</v>
      </c>
      <c r="V195" s="17">
        <v>61999</v>
      </c>
      <c r="W195" s="22">
        <v>2</v>
      </c>
      <c r="X195" s="23" t="s">
        <v>76</v>
      </c>
      <c r="Y195" s="22" t="s">
        <v>76</v>
      </c>
      <c r="Z195" s="15">
        <v>3145276</v>
      </c>
      <c r="AA195" s="29"/>
      <c r="AF195">
        <f>COUNTIF(Лист2!A:A,Лист1!R195)</f>
        <v>0</v>
      </c>
    </row>
    <row r="196" spans="1:32" ht="70.5">
      <c r="A196" s="10">
        <v>195</v>
      </c>
      <c r="B196" s="15" t="s">
        <v>197</v>
      </c>
      <c r="C196" s="15">
        <v>3123049805</v>
      </c>
      <c r="D196" s="15">
        <v>312101001</v>
      </c>
      <c r="E196" s="15" t="s">
        <v>198</v>
      </c>
      <c r="F196" s="14" t="s">
        <v>96</v>
      </c>
      <c r="G196" s="20">
        <v>45347</v>
      </c>
      <c r="H196" s="21">
        <v>19926</v>
      </c>
      <c r="I196" s="16" t="s">
        <v>199</v>
      </c>
      <c r="J196" s="15" t="s">
        <v>200</v>
      </c>
      <c r="K196" s="15" t="s">
        <v>201</v>
      </c>
      <c r="L196" s="22" t="s">
        <v>76</v>
      </c>
      <c r="M196" s="22" t="s">
        <v>76</v>
      </c>
      <c r="N196" s="16">
        <v>45400</v>
      </c>
      <c r="O196" s="14" t="s">
        <v>1189</v>
      </c>
      <c r="P196" s="15" t="s">
        <v>84</v>
      </c>
      <c r="Q196" s="15" t="s">
        <v>202</v>
      </c>
      <c r="R196" s="22" t="s">
        <v>30</v>
      </c>
      <c r="S196" s="22" t="s">
        <v>101</v>
      </c>
      <c r="T196" s="22" t="s">
        <v>76</v>
      </c>
      <c r="U196" s="22" t="s">
        <v>76</v>
      </c>
      <c r="V196" s="17">
        <v>18779.82</v>
      </c>
      <c r="W196" s="22">
        <v>4</v>
      </c>
      <c r="X196" s="23" t="s">
        <v>76</v>
      </c>
      <c r="Y196" s="22" t="s">
        <v>76</v>
      </c>
      <c r="Z196" s="15">
        <v>3140109</v>
      </c>
      <c r="AA196" s="29"/>
      <c r="AF196">
        <f>COUNTIF(Лист2!A:A,Лист1!R196)</f>
        <v>0</v>
      </c>
    </row>
    <row r="197" spans="1:32" ht="52.9">
      <c r="A197" s="10">
        <v>196</v>
      </c>
      <c r="B197" s="15" t="s">
        <v>216</v>
      </c>
      <c r="C197" s="15">
        <v>3123300793</v>
      </c>
      <c r="D197" s="15">
        <v>311001001</v>
      </c>
      <c r="E197" s="15" t="s">
        <v>217</v>
      </c>
      <c r="F197" s="14" t="s">
        <v>96</v>
      </c>
      <c r="G197" s="20">
        <v>45376</v>
      </c>
      <c r="H197" s="21">
        <v>13497</v>
      </c>
      <c r="I197" s="16" t="s">
        <v>218</v>
      </c>
      <c r="J197" s="15" t="s">
        <v>219</v>
      </c>
      <c r="K197" s="15" t="s">
        <v>220</v>
      </c>
      <c r="L197" s="22" t="s">
        <v>76</v>
      </c>
      <c r="M197" s="22" t="s">
        <v>76</v>
      </c>
      <c r="N197" s="16">
        <v>45400</v>
      </c>
      <c r="O197" s="14" t="s">
        <v>1190</v>
      </c>
      <c r="P197" s="15" t="s">
        <v>84</v>
      </c>
      <c r="Q197" s="15" t="s">
        <v>145</v>
      </c>
      <c r="R197" s="22" t="s">
        <v>30</v>
      </c>
      <c r="S197" s="22" t="s">
        <v>101</v>
      </c>
      <c r="T197" s="22" t="s">
        <v>76</v>
      </c>
      <c r="U197" s="22" t="s">
        <v>76</v>
      </c>
      <c r="V197" s="17">
        <v>117380</v>
      </c>
      <c r="W197" s="22">
        <v>1</v>
      </c>
      <c r="X197" s="22" t="s">
        <v>76</v>
      </c>
      <c r="Y197" s="22" t="s">
        <v>76</v>
      </c>
      <c r="Z197" s="15">
        <v>3145784</v>
      </c>
      <c r="AA197" s="29"/>
      <c r="AF197">
        <f>COUNTIF(Лист2!A:A,Лист1!R197)</f>
        <v>0</v>
      </c>
    </row>
    <row r="198" spans="1:32" ht="52.9">
      <c r="A198" s="10">
        <v>197</v>
      </c>
      <c r="B198" s="15" t="s">
        <v>216</v>
      </c>
      <c r="C198" s="15">
        <v>3123300793</v>
      </c>
      <c r="D198" s="15">
        <v>311001001</v>
      </c>
      <c r="E198" s="15" t="s">
        <v>217</v>
      </c>
      <c r="F198" s="14" t="s">
        <v>96</v>
      </c>
      <c r="G198" s="20">
        <v>45376</v>
      </c>
      <c r="H198" s="21">
        <v>13497</v>
      </c>
      <c r="I198" s="16" t="s">
        <v>221</v>
      </c>
      <c r="J198" s="15" t="s">
        <v>222</v>
      </c>
      <c r="K198" s="15" t="s">
        <v>220</v>
      </c>
      <c r="L198" s="22" t="s">
        <v>76</v>
      </c>
      <c r="M198" s="22" t="s">
        <v>76</v>
      </c>
      <c r="N198" s="16">
        <v>45400</v>
      </c>
      <c r="O198" s="14" t="s">
        <v>1190</v>
      </c>
      <c r="P198" s="15" t="s">
        <v>84</v>
      </c>
      <c r="Q198" s="15" t="s">
        <v>145</v>
      </c>
      <c r="R198" s="22" t="s">
        <v>30</v>
      </c>
      <c r="S198" s="22" t="s">
        <v>101</v>
      </c>
      <c r="T198" s="22" t="s">
        <v>76</v>
      </c>
      <c r="U198" s="22" t="s">
        <v>76</v>
      </c>
      <c r="V198" s="17">
        <v>117380</v>
      </c>
      <c r="W198" s="22">
        <v>1</v>
      </c>
      <c r="X198" s="23" t="s">
        <v>76</v>
      </c>
      <c r="Y198" s="22" t="s">
        <v>76</v>
      </c>
      <c r="Z198" s="15">
        <v>3145784</v>
      </c>
      <c r="AA198" s="29"/>
      <c r="AF198">
        <f>COUNTIF(Лист2!A:A,Лист1!R198)</f>
        <v>0</v>
      </c>
    </row>
    <row r="199" spans="1:32" ht="52.9">
      <c r="A199" s="10">
        <v>198</v>
      </c>
      <c r="B199" s="15" t="s">
        <v>157</v>
      </c>
      <c r="C199" s="15">
        <v>3123081703</v>
      </c>
      <c r="D199" s="15">
        <v>312301001</v>
      </c>
      <c r="E199" s="15" t="s">
        <v>158</v>
      </c>
      <c r="F199" s="14" t="s">
        <v>96</v>
      </c>
      <c r="G199" s="20">
        <v>45351</v>
      </c>
      <c r="H199" s="21">
        <v>13438</v>
      </c>
      <c r="I199" s="16" t="s">
        <v>159</v>
      </c>
      <c r="J199" s="15" t="s">
        <v>160</v>
      </c>
      <c r="K199" s="15" t="s">
        <v>161</v>
      </c>
      <c r="L199" s="22" t="s">
        <v>76</v>
      </c>
      <c r="M199" s="22" t="s">
        <v>76</v>
      </c>
      <c r="N199" s="16">
        <v>45400</v>
      </c>
      <c r="O199" s="14" t="s">
        <v>1191</v>
      </c>
      <c r="P199" s="15" t="s">
        <v>84</v>
      </c>
      <c r="Q199" s="15" t="s">
        <v>162</v>
      </c>
      <c r="R199" s="22" t="s">
        <v>30</v>
      </c>
      <c r="S199" s="22" t="s">
        <v>101</v>
      </c>
      <c r="T199" s="22" t="s">
        <v>76</v>
      </c>
      <c r="U199" s="22" t="s">
        <v>76</v>
      </c>
      <c r="V199" s="17">
        <v>17887.75</v>
      </c>
      <c r="W199" s="22">
        <v>3</v>
      </c>
      <c r="X199" s="22" t="s">
        <v>76</v>
      </c>
      <c r="Y199" s="22" t="s">
        <v>76</v>
      </c>
      <c r="Z199" s="15">
        <v>3140190</v>
      </c>
      <c r="AA199" s="29"/>
      <c r="AF199">
        <f>COUNTIF(Лист2!A:A,Лист1!R199)</f>
        <v>0</v>
      </c>
    </row>
    <row r="200" spans="1:32" ht="52.9">
      <c r="A200" s="10">
        <v>199</v>
      </c>
      <c r="B200" s="15" t="s">
        <v>128</v>
      </c>
      <c r="C200" s="15">
        <v>312100154524</v>
      </c>
      <c r="D200" s="15" t="s">
        <v>76</v>
      </c>
      <c r="E200" s="15" t="s">
        <v>129</v>
      </c>
      <c r="F200" s="14" t="s">
        <v>96</v>
      </c>
      <c r="G200" s="20">
        <v>45351</v>
      </c>
      <c r="H200" s="21">
        <v>10623</v>
      </c>
      <c r="I200" s="16" t="s">
        <v>130</v>
      </c>
      <c r="J200" s="15" t="s">
        <v>131</v>
      </c>
      <c r="K200" s="15" t="s">
        <v>132</v>
      </c>
      <c r="L200" s="22" t="s">
        <v>76</v>
      </c>
      <c r="M200" s="22" t="s">
        <v>76</v>
      </c>
      <c r="N200" s="16">
        <v>45400</v>
      </c>
      <c r="O200" s="14" t="s">
        <v>76</v>
      </c>
      <c r="P200" s="15" t="s">
        <v>80</v>
      </c>
      <c r="Q200" s="15">
        <v>89103226433</v>
      </c>
      <c r="R200" s="22" t="s">
        <v>30</v>
      </c>
      <c r="S200" s="22" t="s">
        <v>101</v>
      </c>
      <c r="T200" s="22" t="s">
        <v>76</v>
      </c>
      <c r="U200" s="22" t="s">
        <v>76</v>
      </c>
      <c r="V200" s="17">
        <v>12524</v>
      </c>
      <c r="W200" s="22">
        <v>3</v>
      </c>
      <c r="X200" s="23" t="s">
        <v>76</v>
      </c>
      <c r="Y200" s="22" t="s">
        <v>76</v>
      </c>
      <c r="Z200" s="15">
        <v>3144961</v>
      </c>
      <c r="AA200" s="29"/>
      <c r="AF200">
        <f>COUNTIF(Лист2!A:A,Лист1!R200)</f>
        <v>0</v>
      </c>
    </row>
    <row r="201" spans="1:32" ht="70.5">
      <c r="A201" s="10">
        <v>200</v>
      </c>
      <c r="B201" s="15" t="s">
        <v>1192</v>
      </c>
      <c r="C201" s="15">
        <v>519055844440</v>
      </c>
      <c r="D201" s="15" t="s">
        <v>76</v>
      </c>
      <c r="E201" s="15" t="s">
        <v>1193</v>
      </c>
      <c r="F201" s="14" t="s">
        <v>96</v>
      </c>
      <c r="G201" s="20">
        <v>45351</v>
      </c>
      <c r="H201" s="21">
        <v>6143</v>
      </c>
      <c r="I201" s="16" t="s">
        <v>1194</v>
      </c>
      <c r="J201" s="15" t="s">
        <v>97</v>
      </c>
      <c r="K201" s="15" t="s">
        <v>1195</v>
      </c>
      <c r="L201" s="22" t="s">
        <v>76</v>
      </c>
      <c r="M201" s="22" t="s">
        <v>76</v>
      </c>
      <c r="N201" s="16">
        <v>45400</v>
      </c>
      <c r="O201" s="14" t="s">
        <v>76</v>
      </c>
      <c r="P201" s="15" t="s">
        <v>80</v>
      </c>
      <c r="Q201" s="15">
        <v>89803207000</v>
      </c>
      <c r="R201" s="22" t="s">
        <v>30</v>
      </c>
      <c r="S201" s="22" t="s">
        <v>101</v>
      </c>
      <c r="T201" s="22" t="s">
        <v>76</v>
      </c>
      <c r="U201" s="22" t="s">
        <v>76</v>
      </c>
      <c r="V201" s="17">
        <v>8024</v>
      </c>
      <c r="W201" s="22">
        <v>3</v>
      </c>
      <c r="X201" s="22" t="s">
        <v>76</v>
      </c>
      <c r="Y201" s="22" t="s">
        <v>76</v>
      </c>
      <c r="Z201" s="15">
        <v>3145724</v>
      </c>
      <c r="AA201" s="29"/>
      <c r="AF201">
        <f>COUNTIF(Лист2!A:A,Лист1!R201)</f>
        <v>0</v>
      </c>
    </row>
    <row r="202" spans="1:32" ht="70.5">
      <c r="A202" s="10">
        <v>201</v>
      </c>
      <c r="B202" s="15" t="s">
        <v>1196</v>
      </c>
      <c r="C202" s="15">
        <v>890409725855</v>
      </c>
      <c r="D202" s="15" t="s">
        <v>76</v>
      </c>
      <c r="E202" s="15" t="s">
        <v>1197</v>
      </c>
      <c r="F202" s="14" t="s">
        <v>96</v>
      </c>
      <c r="G202" s="20">
        <v>45376</v>
      </c>
      <c r="H202" s="21">
        <v>2488</v>
      </c>
      <c r="I202" s="16" t="s">
        <v>1198</v>
      </c>
      <c r="J202" s="15" t="s">
        <v>97</v>
      </c>
      <c r="K202" s="15" t="s">
        <v>1199</v>
      </c>
      <c r="L202" s="22" t="s">
        <v>76</v>
      </c>
      <c r="M202" s="22" t="s">
        <v>76</v>
      </c>
      <c r="N202" s="16">
        <v>45400</v>
      </c>
      <c r="O202" s="14" t="s">
        <v>1200</v>
      </c>
      <c r="P202" s="15" t="s">
        <v>111</v>
      </c>
      <c r="Q202" s="15" t="s">
        <v>223</v>
      </c>
      <c r="R202" s="22" t="s">
        <v>30</v>
      </c>
      <c r="S202" s="22" t="s">
        <v>81</v>
      </c>
      <c r="T202" s="22" t="s">
        <v>76</v>
      </c>
      <c r="U202" s="22" t="s">
        <v>76</v>
      </c>
      <c r="V202" s="17">
        <v>15244</v>
      </c>
      <c r="W202" s="22">
        <v>1</v>
      </c>
      <c r="X202" s="23" t="s">
        <v>76</v>
      </c>
      <c r="Y202" s="22" t="s">
        <v>76</v>
      </c>
      <c r="Z202" s="15">
        <v>3145408</v>
      </c>
      <c r="AA202" s="29"/>
      <c r="AF202">
        <f>COUNTIF(Лист2!A:A,Лист1!R202)</f>
        <v>0</v>
      </c>
    </row>
    <row r="203" spans="1:32" ht="52.9">
      <c r="A203" s="10">
        <v>202</v>
      </c>
      <c r="B203" s="15" t="s">
        <v>1201</v>
      </c>
      <c r="C203" s="15">
        <v>312302694096</v>
      </c>
      <c r="D203" s="15" t="s">
        <v>76</v>
      </c>
      <c r="E203" s="15" t="s">
        <v>1202</v>
      </c>
      <c r="F203" s="14" t="s">
        <v>96</v>
      </c>
      <c r="G203" s="20">
        <v>45361</v>
      </c>
      <c r="H203" s="21">
        <v>2273</v>
      </c>
      <c r="I203" s="16" t="s">
        <v>1203</v>
      </c>
      <c r="J203" s="15" t="s">
        <v>188</v>
      </c>
      <c r="K203" s="15" t="s">
        <v>1204</v>
      </c>
      <c r="L203" s="22" t="s">
        <v>76</v>
      </c>
      <c r="M203" s="22" t="s">
        <v>76</v>
      </c>
      <c r="N203" s="16">
        <v>45400</v>
      </c>
      <c r="O203" s="14" t="s">
        <v>76</v>
      </c>
      <c r="P203" s="15" t="s">
        <v>80</v>
      </c>
      <c r="Q203" s="15">
        <v>89107371960</v>
      </c>
      <c r="R203" s="22" t="s">
        <v>30</v>
      </c>
      <c r="S203" s="22" t="s">
        <v>101</v>
      </c>
      <c r="T203" s="22" t="s">
        <v>76</v>
      </c>
      <c r="U203" s="22" t="s">
        <v>76</v>
      </c>
      <c r="V203" s="17">
        <v>3268</v>
      </c>
      <c r="W203" s="22">
        <v>2</v>
      </c>
      <c r="X203" s="22" t="s">
        <v>76</v>
      </c>
      <c r="Y203" s="22" t="s">
        <v>76</v>
      </c>
      <c r="Z203" s="15">
        <v>3145794</v>
      </c>
      <c r="AA203" s="29"/>
      <c r="AF203">
        <f>COUNTIF(Лист2!A:A,Лист1!R203)</f>
        <v>0</v>
      </c>
    </row>
    <row r="204" spans="1:32" ht="52.9">
      <c r="A204" s="10">
        <v>203</v>
      </c>
      <c r="B204" s="15" t="s">
        <v>1205</v>
      </c>
      <c r="C204" s="15">
        <v>312300529812</v>
      </c>
      <c r="D204" s="15" t="s">
        <v>76</v>
      </c>
      <c r="E204" s="15" t="s">
        <v>1206</v>
      </c>
      <c r="F204" s="14" t="s">
        <v>96</v>
      </c>
      <c r="G204" s="20">
        <v>45361</v>
      </c>
      <c r="H204" s="21">
        <v>907</v>
      </c>
      <c r="I204" s="16" t="s">
        <v>1207</v>
      </c>
      <c r="J204" s="15" t="s">
        <v>86</v>
      </c>
      <c r="K204" s="15" t="s">
        <v>1208</v>
      </c>
      <c r="L204" s="22" t="s">
        <v>76</v>
      </c>
      <c r="M204" s="22" t="s">
        <v>76</v>
      </c>
      <c r="N204" s="16">
        <v>45400</v>
      </c>
      <c r="O204" s="14" t="s">
        <v>76</v>
      </c>
      <c r="P204" s="15" t="s">
        <v>80</v>
      </c>
      <c r="Q204" s="15">
        <v>89511376367</v>
      </c>
      <c r="R204" s="22" t="s">
        <v>30</v>
      </c>
      <c r="S204" s="22" t="s">
        <v>81</v>
      </c>
      <c r="T204" s="22" t="s">
        <v>76</v>
      </c>
      <c r="U204" s="22" t="s">
        <v>76</v>
      </c>
      <c r="V204" s="17">
        <v>1322</v>
      </c>
      <c r="W204" s="22">
        <v>2</v>
      </c>
      <c r="X204" s="22" t="s">
        <v>76</v>
      </c>
      <c r="Y204" s="22" t="s">
        <v>76</v>
      </c>
      <c r="Z204" s="15">
        <v>3145010</v>
      </c>
      <c r="AA204" s="29"/>
      <c r="AF204">
        <f>COUNTIF(Лист2!A:A,Лист1!R204)</f>
        <v>0</v>
      </c>
    </row>
    <row r="205" spans="1:32" ht="52.9">
      <c r="A205" s="10">
        <v>204</v>
      </c>
      <c r="B205" s="15" t="s">
        <v>1209</v>
      </c>
      <c r="C205" s="15">
        <v>312301241142</v>
      </c>
      <c r="D205" s="15" t="s">
        <v>76</v>
      </c>
      <c r="E205" s="15" t="s">
        <v>1210</v>
      </c>
      <c r="F205" s="14" t="s">
        <v>96</v>
      </c>
      <c r="G205" s="20">
        <v>45376</v>
      </c>
      <c r="H205" s="21">
        <v>561</v>
      </c>
      <c r="I205" s="16" t="s">
        <v>1211</v>
      </c>
      <c r="J205" s="15" t="s">
        <v>1212</v>
      </c>
      <c r="K205" s="15" t="s">
        <v>1213</v>
      </c>
      <c r="L205" s="22" t="s">
        <v>76</v>
      </c>
      <c r="M205" s="22" t="s">
        <v>76</v>
      </c>
      <c r="N205" s="16">
        <v>45400</v>
      </c>
      <c r="O205" s="14" t="s">
        <v>76</v>
      </c>
      <c r="P205" s="15" t="s">
        <v>80</v>
      </c>
      <c r="Q205" s="15">
        <v>89103607795</v>
      </c>
      <c r="R205" s="22" t="s">
        <v>30</v>
      </c>
      <c r="S205" s="22" t="s">
        <v>101</v>
      </c>
      <c r="T205" s="22" t="s">
        <v>76</v>
      </c>
      <c r="U205" s="22" t="s">
        <v>76</v>
      </c>
      <c r="V205" s="17">
        <v>1509</v>
      </c>
      <c r="W205" s="22">
        <v>1</v>
      </c>
      <c r="X205" s="22" t="s">
        <v>76</v>
      </c>
      <c r="Y205" s="22" t="s">
        <v>76</v>
      </c>
      <c r="Z205" s="15">
        <v>3145542</v>
      </c>
      <c r="AA205" s="29"/>
      <c r="AF205">
        <f>COUNTIF(Лист2!A:A,Лист1!R205)</f>
        <v>0</v>
      </c>
    </row>
    <row r="206" spans="1:32" ht="17.649999999999999">
      <c r="A206" s="10"/>
      <c r="B206" s="15"/>
      <c r="C206" s="15"/>
      <c r="D206" s="15"/>
      <c r="E206" s="15"/>
      <c r="F206" s="14"/>
      <c r="G206" s="20"/>
      <c r="H206" s="21"/>
      <c r="I206" s="16"/>
      <c r="J206" s="15"/>
      <c r="K206" s="15"/>
      <c r="L206" s="22"/>
      <c r="M206" s="22"/>
      <c r="N206" s="16"/>
      <c r="O206" s="14"/>
      <c r="P206" s="15"/>
      <c r="Q206" s="15"/>
      <c r="R206" s="22"/>
      <c r="S206" s="22"/>
      <c r="T206" s="22"/>
      <c r="U206" s="22"/>
      <c r="V206" s="17"/>
      <c r="W206" s="22"/>
      <c r="X206" s="22"/>
      <c r="Y206" s="22"/>
      <c r="Z206" s="15"/>
      <c r="AA206" s="29"/>
      <c r="AF206">
        <f>COUNTIF(Лист2!A:A,Лист1!R206)</f>
        <v>0</v>
      </c>
    </row>
    <row r="207" spans="1:32" ht="17.649999999999999">
      <c r="A207" s="10"/>
      <c r="B207" s="15"/>
      <c r="C207" s="15"/>
      <c r="D207" s="15"/>
      <c r="E207" s="15"/>
      <c r="F207" s="14"/>
      <c r="G207" s="20"/>
      <c r="H207" s="21"/>
      <c r="I207" s="16"/>
      <c r="J207" s="15"/>
      <c r="K207" s="15"/>
      <c r="L207" s="22"/>
      <c r="M207" s="22"/>
      <c r="N207" s="16"/>
      <c r="O207" s="14"/>
      <c r="P207" s="15"/>
      <c r="Q207" s="15"/>
      <c r="R207" s="22"/>
      <c r="S207" s="22"/>
      <c r="T207" s="22"/>
      <c r="U207" s="22"/>
      <c r="V207" s="17"/>
      <c r="W207" s="22"/>
      <c r="X207" s="22"/>
      <c r="Y207" s="22"/>
      <c r="Z207" s="15"/>
      <c r="AA207" s="29"/>
      <c r="AF207">
        <f>COUNTIF(Лист2!A:A,Лист1!R207)</f>
        <v>0</v>
      </c>
    </row>
    <row r="208" spans="1:32" ht="17.649999999999999">
      <c r="A208" s="10"/>
      <c r="B208" s="15"/>
      <c r="C208" s="15"/>
      <c r="D208" s="15"/>
      <c r="E208" s="15"/>
      <c r="F208" s="14"/>
      <c r="G208" s="20"/>
      <c r="H208" s="21"/>
      <c r="I208" s="16"/>
      <c r="J208" s="15"/>
      <c r="K208" s="15"/>
      <c r="L208" s="22"/>
      <c r="M208" s="22"/>
      <c r="N208" s="16"/>
      <c r="O208" s="14"/>
      <c r="P208" s="15"/>
      <c r="Q208" s="15"/>
      <c r="R208" s="22"/>
      <c r="S208" s="22"/>
      <c r="T208" s="22"/>
      <c r="U208" s="22"/>
      <c r="V208" s="17"/>
      <c r="W208" s="22"/>
      <c r="X208" s="23"/>
      <c r="Y208" s="22"/>
      <c r="Z208" s="15"/>
      <c r="AA208" s="29"/>
      <c r="AF208">
        <f>COUNTIF(Лист2!A:A,Лист1!R208)</f>
        <v>0</v>
      </c>
    </row>
    <row r="209" spans="1:32" ht="17.649999999999999">
      <c r="A209" s="10"/>
      <c r="B209" s="15"/>
      <c r="C209" s="15"/>
      <c r="D209" s="15"/>
      <c r="E209" s="15"/>
      <c r="F209" s="14"/>
      <c r="G209" s="20"/>
      <c r="H209" s="21"/>
      <c r="I209" s="16"/>
      <c r="J209" s="15"/>
      <c r="K209" s="15"/>
      <c r="L209" s="22"/>
      <c r="M209" s="22"/>
      <c r="N209" s="16"/>
      <c r="O209" s="14"/>
      <c r="P209" s="15"/>
      <c r="Q209" s="15"/>
      <c r="R209" s="22"/>
      <c r="S209" s="22"/>
      <c r="T209" s="22"/>
      <c r="U209" s="22"/>
      <c r="V209" s="17"/>
      <c r="W209" s="22"/>
      <c r="X209" s="22"/>
      <c r="Y209" s="22"/>
      <c r="Z209" s="15"/>
      <c r="AA209" s="29"/>
      <c r="AF209">
        <f>COUNTIF(Лист2!A:A,Лист1!R209)</f>
        <v>0</v>
      </c>
    </row>
    <row r="210" spans="1:32" ht="17.649999999999999">
      <c r="A210" s="10"/>
      <c r="B210" s="15"/>
      <c r="C210" s="15"/>
      <c r="D210" s="15"/>
      <c r="E210" s="15"/>
      <c r="F210" s="14"/>
      <c r="G210" s="20"/>
      <c r="H210" s="21"/>
      <c r="I210" s="16"/>
      <c r="J210" s="15"/>
      <c r="K210" s="15"/>
      <c r="L210" s="22"/>
      <c r="M210" s="22"/>
      <c r="N210" s="16"/>
      <c r="O210" s="14"/>
      <c r="P210" s="15"/>
      <c r="Q210" s="15"/>
      <c r="R210" s="22"/>
      <c r="S210" s="22"/>
      <c r="T210" s="22"/>
      <c r="U210" s="22"/>
      <c r="V210" s="17"/>
      <c r="W210" s="22"/>
      <c r="X210" s="23"/>
      <c r="Y210" s="22"/>
      <c r="Z210" s="15"/>
      <c r="AA210" s="29"/>
      <c r="AF210">
        <f>COUNTIF(Лист2!A:A,Лист1!R210)</f>
        <v>0</v>
      </c>
    </row>
    <row r="211" spans="1:32" ht="17.649999999999999">
      <c r="A211" s="10"/>
      <c r="B211" s="15"/>
      <c r="C211" s="15"/>
      <c r="D211" s="15"/>
      <c r="E211" s="15"/>
      <c r="F211" s="14"/>
      <c r="G211" s="20"/>
      <c r="H211" s="21"/>
      <c r="I211" s="16"/>
      <c r="J211" s="15"/>
      <c r="K211" s="15"/>
      <c r="L211" s="22"/>
      <c r="M211" s="22"/>
      <c r="N211" s="16"/>
      <c r="O211" s="14"/>
      <c r="P211" s="15"/>
      <c r="Q211" s="15"/>
      <c r="R211" s="22"/>
      <c r="S211" s="22"/>
      <c r="T211" s="22"/>
      <c r="U211" s="22"/>
      <c r="V211" s="17"/>
      <c r="W211" s="22"/>
      <c r="X211" s="22"/>
      <c r="Y211" s="22"/>
      <c r="Z211" s="15"/>
      <c r="AA211" s="29"/>
      <c r="AF211">
        <f>COUNTIF(Лист2!A:A,Лист1!R211)</f>
        <v>0</v>
      </c>
    </row>
    <row r="212" spans="1:32" ht="17.649999999999999">
      <c r="A212" s="10"/>
      <c r="B212" s="15"/>
      <c r="C212" s="15"/>
      <c r="D212" s="15"/>
      <c r="E212" s="15"/>
      <c r="F212" s="14"/>
      <c r="G212" s="20"/>
      <c r="H212" s="21"/>
      <c r="I212" s="16"/>
      <c r="J212" s="15"/>
      <c r="K212" s="15"/>
      <c r="L212" s="22"/>
      <c r="M212" s="22"/>
      <c r="N212" s="16"/>
      <c r="O212" s="14"/>
      <c r="P212" s="15"/>
      <c r="Q212" s="15"/>
      <c r="R212" s="22"/>
      <c r="S212" s="22"/>
      <c r="T212" s="22"/>
      <c r="U212" s="22"/>
      <c r="V212" s="17"/>
      <c r="W212" s="22"/>
      <c r="X212" s="23"/>
      <c r="Y212" s="22"/>
      <c r="Z212" s="15"/>
      <c r="AA212" s="29"/>
      <c r="AF212">
        <f>COUNTIF(Лист2!A:A,Лист1!R212)</f>
        <v>0</v>
      </c>
    </row>
    <row r="213" spans="1:32" ht="17.649999999999999">
      <c r="A213" s="10"/>
      <c r="B213" s="15"/>
      <c r="C213" s="15"/>
      <c r="D213" s="15"/>
      <c r="E213" s="15"/>
      <c r="F213" s="14"/>
      <c r="G213" s="20"/>
      <c r="H213" s="21"/>
      <c r="I213" s="16"/>
      <c r="J213" s="15"/>
      <c r="K213" s="15"/>
      <c r="L213" s="22"/>
      <c r="M213" s="22"/>
      <c r="N213" s="16"/>
      <c r="O213" s="14"/>
      <c r="P213" s="15"/>
      <c r="Q213" s="15"/>
      <c r="R213" s="22"/>
      <c r="S213" s="22"/>
      <c r="T213" s="22"/>
      <c r="U213" s="22"/>
      <c r="V213" s="17"/>
      <c r="W213" s="22"/>
      <c r="X213" s="22"/>
      <c r="Y213" s="22"/>
      <c r="Z213" s="15"/>
      <c r="AA213" s="29"/>
      <c r="AF213">
        <f>COUNTIF(Лист2!A:A,Лист1!R213)</f>
        <v>0</v>
      </c>
    </row>
    <row r="214" spans="1:32" ht="17.649999999999999">
      <c r="A214" s="10"/>
      <c r="B214" s="15"/>
      <c r="C214" s="15"/>
      <c r="D214" s="15"/>
      <c r="E214" s="15"/>
      <c r="F214" s="14"/>
      <c r="G214" s="20"/>
      <c r="H214" s="21"/>
      <c r="I214" s="16"/>
      <c r="J214" s="15"/>
      <c r="K214" s="15"/>
      <c r="L214" s="22"/>
      <c r="M214" s="22"/>
      <c r="N214" s="16"/>
      <c r="O214" s="14"/>
      <c r="P214" s="15"/>
      <c r="Q214" s="15"/>
      <c r="R214" s="22"/>
      <c r="S214" s="22"/>
      <c r="T214" s="22"/>
      <c r="U214" s="22"/>
      <c r="V214" s="17"/>
      <c r="W214" s="22"/>
      <c r="X214" s="22"/>
      <c r="Y214" s="22"/>
      <c r="Z214" s="15"/>
      <c r="AA214" s="29"/>
      <c r="AF214">
        <f>COUNTIF(Лист2!A:A,Лист1!R214)</f>
        <v>0</v>
      </c>
    </row>
    <row r="215" spans="1:32" ht="17.649999999999999">
      <c r="A215" s="10"/>
      <c r="B215" s="15"/>
      <c r="C215" s="15"/>
      <c r="D215" s="15"/>
      <c r="E215" s="15"/>
      <c r="F215" s="14"/>
      <c r="G215" s="20"/>
      <c r="H215" s="21"/>
      <c r="I215" s="16"/>
      <c r="J215" s="15"/>
      <c r="K215" s="15"/>
      <c r="L215" s="22"/>
      <c r="M215" s="22"/>
      <c r="N215" s="16"/>
      <c r="O215" s="14"/>
      <c r="P215" s="15"/>
      <c r="Q215" s="15"/>
      <c r="R215" s="22"/>
      <c r="S215" s="22"/>
      <c r="T215" s="22"/>
      <c r="U215" s="22"/>
      <c r="V215" s="17"/>
      <c r="W215" s="22"/>
      <c r="X215" s="22"/>
      <c r="Y215" s="22"/>
      <c r="Z215" s="15"/>
      <c r="AA215" s="29"/>
      <c r="AF215">
        <f>COUNTIF(Лист2!A:A,Лист1!R215)</f>
        <v>0</v>
      </c>
    </row>
    <row r="216" spans="1:32" ht="17.649999999999999">
      <c r="A216" s="10"/>
      <c r="B216" s="15"/>
      <c r="C216" s="15"/>
      <c r="D216" s="15"/>
      <c r="E216" s="15"/>
      <c r="F216" s="14"/>
      <c r="G216" s="20"/>
      <c r="H216" s="21"/>
      <c r="I216" s="16"/>
      <c r="J216" s="15"/>
      <c r="K216" s="15"/>
      <c r="L216" s="22"/>
      <c r="M216" s="22"/>
      <c r="N216" s="16"/>
      <c r="O216" s="14"/>
      <c r="P216" s="15"/>
      <c r="Q216" s="15"/>
      <c r="R216" s="22"/>
      <c r="S216" s="22"/>
      <c r="T216" s="22"/>
      <c r="U216" s="22"/>
      <c r="V216" s="17"/>
      <c r="W216" s="22"/>
      <c r="X216" s="22"/>
      <c r="Y216" s="22"/>
      <c r="Z216" s="15"/>
      <c r="AA216" s="29"/>
      <c r="AF216">
        <f>COUNTIF(Лист2!A:A,Лист1!R216)</f>
        <v>0</v>
      </c>
    </row>
    <row r="217" spans="1:32" ht="17.649999999999999">
      <c r="A217" s="10"/>
      <c r="B217" s="15"/>
      <c r="C217" s="15"/>
      <c r="D217" s="15"/>
      <c r="E217" s="15"/>
      <c r="F217" s="14"/>
      <c r="G217" s="20"/>
      <c r="H217" s="21"/>
      <c r="I217" s="16"/>
      <c r="J217" s="15"/>
      <c r="K217" s="15"/>
      <c r="L217" s="22"/>
      <c r="M217" s="22"/>
      <c r="N217" s="16"/>
      <c r="O217" s="14"/>
      <c r="P217" s="15"/>
      <c r="Q217" s="15"/>
      <c r="R217" s="22"/>
      <c r="S217" s="22"/>
      <c r="T217" s="22"/>
      <c r="U217" s="22"/>
      <c r="V217" s="17"/>
      <c r="W217" s="22"/>
      <c r="X217" s="22"/>
      <c r="Y217" s="22"/>
      <c r="Z217" s="15"/>
      <c r="AA217" s="29"/>
      <c r="AF217">
        <f>COUNTIF(Лист2!A:A,Лист1!R217)</f>
        <v>0</v>
      </c>
    </row>
    <row r="218" spans="1:32" ht="17.649999999999999">
      <c r="A218" s="10"/>
      <c r="B218" s="15"/>
      <c r="C218" s="15"/>
      <c r="D218" s="15"/>
      <c r="E218" s="15"/>
      <c r="F218" s="14"/>
      <c r="G218" s="20"/>
      <c r="H218" s="21"/>
      <c r="I218" s="16"/>
      <c r="J218" s="15"/>
      <c r="K218" s="15"/>
      <c r="L218" s="22"/>
      <c r="M218" s="22"/>
      <c r="N218" s="16"/>
      <c r="O218" s="14"/>
      <c r="P218" s="15"/>
      <c r="Q218" s="15"/>
      <c r="R218" s="22"/>
      <c r="S218" s="22"/>
      <c r="T218" s="22"/>
      <c r="U218" s="22"/>
      <c r="V218" s="17"/>
      <c r="W218" s="22"/>
      <c r="X218" s="22"/>
      <c r="Y218" s="22"/>
      <c r="Z218" s="15"/>
      <c r="AA218" s="29"/>
      <c r="AF218">
        <f>COUNTIF(Лист2!A:A,Лист1!R218)</f>
        <v>0</v>
      </c>
    </row>
    <row r="219" spans="1:32" ht="17.649999999999999">
      <c r="A219" s="10"/>
      <c r="B219" s="15"/>
      <c r="C219" s="15"/>
      <c r="D219" s="15"/>
      <c r="E219" s="15"/>
      <c r="F219" s="14"/>
      <c r="G219" s="20"/>
      <c r="H219" s="21"/>
      <c r="I219" s="16"/>
      <c r="J219" s="15"/>
      <c r="K219" s="14"/>
      <c r="L219" s="22"/>
      <c r="M219" s="22"/>
      <c r="N219" s="16"/>
      <c r="O219" s="14"/>
      <c r="P219" s="15"/>
      <c r="Q219" s="15"/>
      <c r="R219" s="22"/>
      <c r="S219" s="22"/>
      <c r="T219" s="22"/>
      <c r="U219" s="22"/>
      <c r="V219" s="17"/>
      <c r="W219" s="22"/>
      <c r="X219" s="22"/>
      <c r="Y219" s="22"/>
      <c r="Z219" s="15"/>
      <c r="AA219" s="29"/>
      <c r="AF219">
        <f>COUNTIF(Лист2!A:A,Лист1!R219)</f>
        <v>0</v>
      </c>
    </row>
    <row r="220" spans="1:32" ht="17.649999999999999">
      <c r="A220" s="10"/>
      <c r="B220" s="15"/>
      <c r="C220" s="15"/>
      <c r="D220" s="15"/>
      <c r="E220" s="15"/>
      <c r="F220" s="14"/>
      <c r="G220" s="20"/>
      <c r="H220" s="21"/>
      <c r="I220" s="16"/>
      <c r="J220" s="15"/>
      <c r="K220" s="15"/>
      <c r="L220" s="22"/>
      <c r="M220" s="22"/>
      <c r="N220" s="16"/>
      <c r="O220" s="14"/>
      <c r="P220" s="15"/>
      <c r="Q220" s="15"/>
      <c r="R220" s="22"/>
      <c r="S220" s="22"/>
      <c r="T220" s="22"/>
      <c r="U220" s="22"/>
      <c r="V220" s="17"/>
      <c r="W220" s="22"/>
      <c r="X220" s="22"/>
      <c r="Y220" s="22"/>
      <c r="Z220" s="15"/>
      <c r="AA220" s="29"/>
      <c r="AF220">
        <f>COUNTIF(Лист2!A:A,Лист1!R220)</f>
        <v>0</v>
      </c>
    </row>
    <row r="221" spans="1:32" ht="17.649999999999999">
      <c r="A221" s="10"/>
      <c r="B221" s="15"/>
      <c r="C221" s="15"/>
      <c r="D221" s="15"/>
      <c r="E221" s="15"/>
      <c r="F221" s="14"/>
      <c r="G221" s="20"/>
      <c r="H221" s="21"/>
      <c r="I221" s="16"/>
      <c r="J221" s="15"/>
      <c r="K221" s="15"/>
      <c r="L221" s="22"/>
      <c r="M221" s="22"/>
      <c r="N221" s="16"/>
      <c r="O221" s="14"/>
      <c r="P221" s="15"/>
      <c r="Q221" s="15"/>
      <c r="R221" s="22"/>
      <c r="S221" s="22"/>
      <c r="T221" s="22"/>
      <c r="U221" s="22"/>
      <c r="V221" s="17"/>
      <c r="W221" s="22"/>
      <c r="X221" s="22"/>
      <c r="Y221" s="22"/>
      <c r="Z221" s="15"/>
      <c r="AA221" s="29"/>
      <c r="AF221">
        <f>COUNTIF(Лист2!A:A,Лист1!R221)</f>
        <v>0</v>
      </c>
    </row>
    <row r="222" spans="1:32" ht="17.649999999999999">
      <c r="A222" s="10"/>
      <c r="B222" s="15"/>
      <c r="C222" s="15"/>
      <c r="D222" s="15"/>
      <c r="E222" s="15"/>
      <c r="F222" s="14"/>
      <c r="G222" s="20"/>
      <c r="H222" s="21"/>
      <c r="I222" s="16"/>
      <c r="J222" s="15"/>
      <c r="K222" s="15"/>
      <c r="L222" s="22"/>
      <c r="M222" s="22"/>
      <c r="N222" s="16"/>
      <c r="O222" s="14"/>
      <c r="P222" s="15"/>
      <c r="Q222" s="15"/>
      <c r="R222" s="22"/>
      <c r="S222" s="22"/>
      <c r="T222" s="22"/>
      <c r="U222" s="22"/>
      <c r="V222" s="17"/>
      <c r="W222" s="22"/>
      <c r="X222" s="23"/>
      <c r="Y222" s="22"/>
      <c r="Z222" s="15"/>
      <c r="AA222" s="29"/>
      <c r="AF222">
        <f>COUNTIF(Лист2!A:A,Лист1!R222)</f>
        <v>0</v>
      </c>
    </row>
    <row r="223" spans="1:32" ht="17.649999999999999">
      <c r="A223" s="10"/>
      <c r="B223" s="15"/>
      <c r="C223" s="15"/>
      <c r="D223" s="15"/>
      <c r="E223" s="15"/>
      <c r="F223" s="14"/>
      <c r="G223" s="20"/>
      <c r="H223" s="21"/>
      <c r="I223" s="16"/>
      <c r="J223" s="15"/>
      <c r="K223" s="15"/>
      <c r="L223" s="22"/>
      <c r="M223" s="22"/>
      <c r="N223" s="16"/>
      <c r="O223" s="14"/>
      <c r="P223" s="15"/>
      <c r="Q223" s="15"/>
      <c r="R223" s="22"/>
      <c r="S223" s="22"/>
      <c r="T223" s="22"/>
      <c r="U223" s="22"/>
      <c r="V223" s="17"/>
      <c r="W223" s="22"/>
      <c r="X223" s="22"/>
      <c r="Y223" s="22"/>
      <c r="Z223" s="15"/>
      <c r="AA223" s="29"/>
      <c r="AF223">
        <f>COUNTIF(Лист2!A:A,Лист1!R223)</f>
        <v>0</v>
      </c>
    </row>
    <row r="224" spans="1:32" ht="17.649999999999999">
      <c r="A224" s="10"/>
      <c r="B224" s="15"/>
      <c r="C224" s="15"/>
      <c r="D224" s="15"/>
      <c r="E224" s="15"/>
      <c r="F224" s="14"/>
      <c r="G224" s="20"/>
      <c r="H224" s="21"/>
      <c r="I224" s="16"/>
      <c r="J224" s="15"/>
      <c r="K224" s="15"/>
      <c r="L224" s="22"/>
      <c r="M224" s="22"/>
      <c r="N224" s="16"/>
      <c r="O224" s="14"/>
      <c r="P224" s="15"/>
      <c r="Q224" s="15"/>
      <c r="R224" s="22"/>
      <c r="S224" s="22"/>
      <c r="T224" s="22"/>
      <c r="U224" s="22"/>
      <c r="V224" s="17"/>
      <c r="W224" s="22"/>
      <c r="X224" s="22"/>
      <c r="Y224" s="22"/>
      <c r="Z224" s="15"/>
      <c r="AA224" s="29"/>
      <c r="AF224">
        <f>COUNTIF(Лист2!A:A,Лист1!R224)</f>
        <v>0</v>
      </c>
    </row>
    <row r="225" spans="1:32" ht="17.649999999999999">
      <c r="A225" s="10"/>
      <c r="B225" s="15"/>
      <c r="C225" s="15"/>
      <c r="D225" s="15"/>
      <c r="E225" s="15"/>
      <c r="F225" s="14"/>
      <c r="G225" s="20"/>
      <c r="H225" s="21"/>
      <c r="I225" s="16"/>
      <c r="J225" s="15"/>
      <c r="K225" s="15"/>
      <c r="L225" s="22"/>
      <c r="M225" s="22"/>
      <c r="N225" s="16"/>
      <c r="O225" s="14"/>
      <c r="P225" s="15"/>
      <c r="Q225" s="15"/>
      <c r="R225" s="22"/>
      <c r="S225" s="22"/>
      <c r="T225" s="22"/>
      <c r="U225" s="22"/>
      <c r="V225" s="17"/>
      <c r="W225" s="22"/>
      <c r="X225" s="22"/>
      <c r="Y225" s="22"/>
      <c r="Z225" s="15"/>
      <c r="AA225" s="29"/>
      <c r="AF225">
        <f>COUNTIF(Лист2!A:A,Лист1!R225)</f>
        <v>0</v>
      </c>
    </row>
    <row r="226" spans="1:32" ht="17.649999999999999">
      <c r="A226" s="10"/>
      <c r="B226" s="18"/>
      <c r="C226" s="18"/>
      <c r="D226" s="18"/>
      <c r="E226" s="18"/>
      <c r="F226" s="18"/>
      <c r="G226" s="30"/>
      <c r="H226" s="31"/>
      <c r="I226" s="30"/>
      <c r="J226" s="18"/>
      <c r="K226" s="18"/>
      <c r="L226" s="18"/>
      <c r="M226" s="18"/>
      <c r="N226" s="30"/>
      <c r="O226" s="18"/>
      <c r="P226" s="18"/>
      <c r="Q226" s="18"/>
      <c r="R226" s="18"/>
      <c r="S226" s="18"/>
      <c r="T226" s="18"/>
      <c r="U226" s="18"/>
      <c r="V226" s="31"/>
      <c r="W226" s="18"/>
      <c r="X226" s="18"/>
      <c r="Y226" s="18"/>
      <c r="Z226" s="18"/>
      <c r="AA226" s="29"/>
      <c r="AF226">
        <f>COUNTIF(Лист2!A:A,Лист1!R226)</f>
        <v>0</v>
      </c>
    </row>
    <row r="227" spans="1:32" ht="17.649999999999999">
      <c r="A227" s="10"/>
      <c r="B227" s="18"/>
      <c r="C227" s="18"/>
      <c r="D227" s="18"/>
      <c r="E227" s="18"/>
      <c r="F227" s="18"/>
      <c r="G227" s="30"/>
      <c r="H227" s="31"/>
      <c r="I227" s="30"/>
      <c r="J227" s="18"/>
      <c r="K227" s="18"/>
      <c r="L227" s="18"/>
      <c r="M227" s="18"/>
      <c r="N227" s="30"/>
      <c r="O227" s="18"/>
      <c r="P227" s="18"/>
      <c r="Q227" s="18"/>
      <c r="R227" s="18"/>
      <c r="S227" s="18"/>
      <c r="T227" s="18"/>
      <c r="U227" s="18"/>
      <c r="V227" s="31"/>
      <c r="W227" s="18"/>
      <c r="X227" s="18"/>
      <c r="Y227" s="18"/>
      <c r="Z227" s="18"/>
      <c r="AA227" s="29"/>
      <c r="AF227">
        <f>COUNTIF(Лист2!A:A,Лист1!R227)</f>
        <v>0</v>
      </c>
    </row>
    <row r="228" spans="1:32" ht="17.649999999999999">
      <c r="A228" s="10"/>
      <c r="B228" s="18"/>
      <c r="C228" s="18"/>
      <c r="D228" s="18"/>
      <c r="E228" s="18"/>
      <c r="F228" s="18"/>
      <c r="G228" s="30"/>
      <c r="H228" s="31"/>
      <c r="I228" s="30"/>
      <c r="J228" s="18"/>
      <c r="K228" s="18"/>
      <c r="L228" s="18"/>
      <c r="M228" s="18"/>
      <c r="N228" s="30"/>
      <c r="O228" s="18"/>
      <c r="P228" s="18"/>
      <c r="Q228" s="18"/>
      <c r="R228" s="18"/>
      <c r="S228" s="18"/>
      <c r="T228" s="18"/>
      <c r="U228" s="18"/>
      <c r="V228" s="31"/>
      <c r="W228" s="18"/>
      <c r="X228" s="18"/>
      <c r="Y228" s="18"/>
      <c r="Z228" s="18"/>
      <c r="AA228" s="29"/>
      <c r="AF228">
        <f>COUNTIF(Лист2!A:A,Лист1!R228)</f>
        <v>0</v>
      </c>
    </row>
    <row r="229" spans="1:32" ht="17.649999999999999">
      <c r="A229" s="10"/>
      <c r="B229" s="18"/>
      <c r="C229" s="18"/>
      <c r="D229" s="18"/>
      <c r="E229" s="18"/>
      <c r="F229" s="18"/>
      <c r="G229" s="30"/>
      <c r="H229" s="31"/>
      <c r="I229" s="30"/>
      <c r="J229" s="18"/>
      <c r="K229" s="18"/>
      <c r="L229" s="18"/>
      <c r="M229" s="18"/>
      <c r="N229" s="30"/>
      <c r="O229" s="18"/>
      <c r="P229" s="18"/>
      <c r="Q229" s="18"/>
      <c r="R229" s="18"/>
      <c r="S229" s="18"/>
      <c r="T229" s="18"/>
      <c r="U229" s="18"/>
      <c r="V229" s="31"/>
      <c r="W229" s="18"/>
      <c r="X229" s="18"/>
      <c r="Y229" s="18"/>
      <c r="Z229" s="18"/>
      <c r="AA229" s="29"/>
      <c r="AF229">
        <f>COUNTIF(Лист2!A:A,Лист1!R229)</f>
        <v>0</v>
      </c>
    </row>
    <row r="230" spans="1:32" ht="17.649999999999999">
      <c r="A230" s="10"/>
      <c r="B230" s="18"/>
      <c r="C230" s="18"/>
      <c r="D230" s="18"/>
      <c r="E230" s="18"/>
      <c r="F230" s="18"/>
      <c r="G230" s="30"/>
      <c r="H230" s="31"/>
      <c r="I230" s="30"/>
      <c r="J230" s="18"/>
      <c r="K230" s="18"/>
      <c r="L230" s="18"/>
      <c r="M230" s="18"/>
      <c r="N230" s="30"/>
      <c r="O230" s="18"/>
      <c r="P230" s="18"/>
      <c r="Q230" s="18"/>
      <c r="R230" s="18"/>
      <c r="S230" s="18"/>
      <c r="T230" s="18"/>
      <c r="U230" s="18"/>
      <c r="V230" s="31"/>
      <c r="W230" s="18"/>
      <c r="X230" s="18"/>
      <c r="Y230" s="18"/>
      <c r="Z230" s="18"/>
      <c r="AA230" s="29"/>
      <c r="AF230">
        <f>COUNTIF(Лист2!A:A,Лист1!R230)</f>
        <v>0</v>
      </c>
    </row>
    <row r="231" spans="1:32" ht="17.649999999999999">
      <c r="A231" s="10"/>
      <c r="B231" s="18"/>
      <c r="C231" s="18"/>
      <c r="D231" s="18"/>
      <c r="E231" s="18"/>
      <c r="F231" s="18"/>
      <c r="G231" s="30"/>
      <c r="H231" s="31"/>
      <c r="I231" s="30"/>
      <c r="J231" s="18"/>
      <c r="K231" s="18"/>
      <c r="L231" s="18"/>
      <c r="M231" s="18"/>
      <c r="N231" s="30"/>
      <c r="O231" s="18"/>
      <c r="P231" s="18"/>
      <c r="Q231" s="18"/>
      <c r="R231" s="18"/>
      <c r="S231" s="18"/>
      <c r="T231" s="18"/>
      <c r="U231" s="18"/>
      <c r="V231" s="31"/>
      <c r="W231" s="18"/>
      <c r="X231" s="18"/>
      <c r="Y231" s="18"/>
      <c r="Z231" s="18"/>
      <c r="AA231" s="29"/>
      <c r="AF231">
        <f>COUNTIF(Лист2!A:A,Лист1!R231)</f>
        <v>0</v>
      </c>
    </row>
    <row r="232" spans="1:32" ht="17.649999999999999">
      <c r="A232" s="10"/>
      <c r="B232" s="18"/>
      <c r="C232" s="18"/>
      <c r="D232" s="18"/>
      <c r="E232" s="18"/>
      <c r="F232" s="18"/>
      <c r="G232" s="30"/>
      <c r="H232" s="31"/>
      <c r="I232" s="30"/>
      <c r="J232" s="18"/>
      <c r="K232" s="18"/>
      <c r="L232" s="18"/>
      <c r="M232" s="18"/>
      <c r="N232" s="30"/>
      <c r="O232" s="18"/>
      <c r="P232" s="18"/>
      <c r="Q232" s="18"/>
      <c r="R232" s="18"/>
      <c r="S232" s="18"/>
      <c r="T232" s="18"/>
      <c r="U232" s="18"/>
      <c r="V232" s="31"/>
      <c r="W232" s="18"/>
      <c r="X232" s="18"/>
      <c r="Y232" s="18"/>
      <c r="Z232" s="18"/>
      <c r="AA232" s="29"/>
      <c r="AF232">
        <f>COUNTIF(Лист2!A:A,Лист1!R232)</f>
        <v>0</v>
      </c>
    </row>
    <row r="233" spans="1:32" ht="17.649999999999999">
      <c r="A233" s="10"/>
      <c r="B233" s="18"/>
      <c r="C233" s="18"/>
      <c r="D233" s="18"/>
      <c r="E233" s="18"/>
      <c r="F233" s="18"/>
      <c r="G233" s="30"/>
      <c r="H233" s="31"/>
      <c r="I233" s="30"/>
      <c r="J233" s="18"/>
      <c r="K233" s="18"/>
      <c r="L233" s="18"/>
      <c r="M233" s="18"/>
      <c r="N233" s="30"/>
      <c r="O233" s="18"/>
      <c r="P233" s="18"/>
      <c r="Q233" s="18"/>
      <c r="R233" s="18"/>
      <c r="S233" s="18"/>
      <c r="T233" s="18"/>
      <c r="U233" s="18"/>
      <c r="V233" s="31"/>
      <c r="W233" s="18"/>
      <c r="X233" s="18"/>
      <c r="Y233" s="18"/>
      <c r="Z233" s="18"/>
      <c r="AA233" s="29"/>
      <c r="AF233">
        <f>COUNTIF(Лист2!A:A,Лист1!R233)</f>
        <v>0</v>
      </c>
    </row>
    <row r="234" spans="1:32" ht="17.649999999999999">
      <c r="A234" s="10"/>
      <c r="B234" s="18"/>
      <c r="C234" s="18"/>
      <c r="D234" s="18"/>
      <c r="E234" s="18"/>
      <c r="F234" s="18"/>
      <c r="G234" s="30"/>
      <c r="H234" s="31"/>
      <c r="I234" s="30"/>
      <c r="J234" s="18"/>
      <c r="K234" s="18"/>
      <c r="L234" s="18"/>
      <c r="M234" s="18"/>
      <c r="N234" s="30"/>
      <c r="O234" s="18"/>
      <c r="P234" s="18"/>
      <c r="Q234" s="18"/>
      <c r="R234" s="18"/>
      <c r="S234" s="18"/>
      <c r="T234" s="18"/>
      <c r="U234" s="18"/>
      <c r="V234" s="31"/>
      <c r="W234" s="18"/>
      <c r="X234" s="18"/>
      <c r="Y234" s="18"/>
      <c r="Z234" s="18"/>
      <c r="AA234" s="29"/>
      <c r="AF234">
        <f>COUNTIF(Лист2!A:A,Лист1!R234)</f>
        <v>0</v>
      </c>
    </row>
    <row r="235" spans="1:32" ht="17.649999999999999">
      <c r="A235" s="10"/>
      <c r="B235" s="18"/>
      <c r="C235" s="18"/>
      <c r="D235" s="18"/>
      <c r="E235" s="18"/>
      <c r="F235" s="18"/>
      <c r="G235" s="30"/>
      <c r="H235" s="31"/>
      <c r="I235" s="30"/>
      <c r="J235" s="18"/>
      <c r="K235" s="18"/>
      <c r="L235" s="18"/>
      <c r="M235" s="18"/>
      <c r="N235" s="30"/>
      <c r="O235" s="18"/>
      <c r="P235" s="18"/>
      <c r="Q235" s="18"/>
      <c r="R235" s="18"/>
      <c r="S235" s="18"/>
      <c r="T235" s="18"/>
      <c r="U235" s="18"/>
      <c r="V235" s="31"/>
      <c r="W235" s="18"/>
      <c r="X235" s="18"/>
      <c r="Y235" s="18"/>
      <c r="Z235" s="18"/>
      <c r="AA235" s="29"/>
      <c r="AF235">
        <f>COUNTIF(Лист2!A:A,Лист1!R235)</f>
        <v>0</v>
      </c>
    </row>
    <row r="236" spans="1:32" ht="17.649999999999999">
      <c r="A236" s="10"/>
      <c r="B236" s="18"/>
      <c r="C236" s="18"/>
      <c r="D236" s="18"/>
      <c r="E236" s="18"/>
      <c r="F236" s="18"/>
      <c r="G236" s="30"/>
      <c r="H236" s="31"/>
      <c r="I236" s="30"/>
      <c r="J236" s="18"/>
      <c r="K236" s="18"/>
      <c r="L236" s="18"/>
      <c r="M236" s="18"/>
      <c r="N236" s="30"/>
      <c r="O236" s="18"/>
      <c r="P236" s="18"/>
      <c r="Q236" s="18"/>
      <c r="R236" s="18"/>
      <c r="S236" s="18"/>
      <c r="T236" s="18"/>
      <c r="U236" s="18"/>
      <c r="V236" s="31"/>
      <c r="W236" s="18"/>
      <c r="X236" s="18"/>
      <c r="Y236" s="18"/>
      <c r="Z236" s="18"/>
      <c r="AA236" s="29"/>
      <c r="AF236">
        <f>COUNTIF(Лист2!A:A,Лист1!R236)</f>
        <v>0</v>
      </c>
    </row>
    <row r="237" spans="1:32" ht="17.649999999999999">
      <c r="A237" s="10"/>
      <c r="B237" s="18"/>
      <c r="C237" s="18"/>
      <c r="D237" s="18"/>
      <c r="E237" s="18"/>
      <c r="F237" s="18"/>
      <c r="G237" s="30"/>
      <c r="H237" s="31"/>
      <c r="I237" s="30"/>
      <c r="J237" s="18"/>
      <c r="K237" s="18"/>
      <c r="L237" s="18"/>
      <c r="M237" s="18"/>
      <c r="N237" s="30"/>
      <c r="O237" s="18"/>
      <c r="P237" s="18"/>
      <c r="Q237" s="18"/>
      <c r="R237" s="18"/>
      <c r="S237" s="18"/>
      <c r="T237" s="18"/>
      <c r="U237" s="18"/>
      <c r="V237" s="31"/>
      <c r="W237" s="18"/>
      <c r="X237" s="18"/>
      <c r="Y237" s="18"/>
      <c r="Z237" s="18"/>
      <c r="AA237" s="29"/>
      <c r="AF237">
        <f>COUNTIF(Лист2!A:A,Лист1!R237)</f>
        <v>0</v>
      </c>
    </row>
    <row r="238" spans="1:32" ht="17.649999999999999">
      <c r="A238" s="10"/>
      <c r="B238" s="18"/>
      <c r="C238" s="18"/>
      <c r="D238" s="18"/>
      <c r="E238" s="18"/>
      <c r="F238" s="18"/>
      <c r="G238" s="30"/>
      <c r="H238" s="31"/>
      <c r="I238" s="30"/>
      <c r="J238" s="18"/>
      <c r="K238" s="18"/>
      <c r="L238" s="18"/>
      <c r="M238" s="18"/>
      <c r="N238" s="30"/>
      <c r="O238" s="18"/>
      <c r="P238" s="18"/>
      <c r="Q238" s="18"/>
      <c r="R238" s="18"/>
      <c r="S238" s="18"/>
      <c r="T238" s="18"/>
      <c r="U238" s="18"/>
      <c r="V238" s="31"/>
      <c r="W238" s="18"/>
      <c r="X238" s="18"/>
      <c r="Y238" s="18"/>
      <c r="Z238" s="18"/>
      <c r="AA238" s="29"/>
      <c r="AF238">
        <f>COUNTIF(Лист2!A:A,Лист1!R238)</f>
        <v>0</v>
      </c>
    </row>
    <row r="239" spans="1:32" ht="17.649999999999999">
      <c r="A239" s="10"/>
      <c r="B239" s="18"/>
      <c r="C239" s="18"/>
      <c r="D239" s="18"/>
      <c r="E239" s="18"/>
      <c r="F239" s="18"/>
      <c r="G239" s="30"/>
      <c r="H239" s="31"/>
      <c r="I239" s="30"/>
      <c r="J239" s="18"/>
      <c r="K239" s="18"/>
      <c r="L239" s="18"/>
      <c r="M239" s="18"/>
      <c r="N239" s="30"/>
      <c r="O239" s="18"/>
      <c r="P239" s="18"/>
      <c r="Q239" s="18"/>
      <c r="R239" s="18"/>
      <c r="S239" s="18"/>
      <c r="T239" s="18"/>
      <c r="U239" s="18"/>
      <c r="V239" s="31"/>
      <c r="W239" s="18"/>
      <c r="X239" s="18"/>
      <c r="Y239" s="18"/>
      <c r="Z239" s="18"/>
      <c r="AA239" s="29"/>
      <c r="AF239">
        <f>COUNTIF(Лист2!A:A,Лист1!R239)</f>
        <v>0</v>
      </c>
    </row>
    <row r="240" spans="1:32" ht="17.649999999999999">
      <c r="A240" s="10"/>
      <c r="B240" s="18"/>
      <c r="C240" s="18"/>
      <c r="D240" s="18"/>
      <c r="E240" s="18"/>
      <c r="F240" s="18"/>
      <c r="G240" s="30"/>
      <c r="H240" s="31"/>
      <c r="I240" s="30"/>
      <c r="J240" s="18"/>
      <c r="K240" s="18"/>
      <c r="L240" s="18"/>
      <c r="M240" s="18"/>
      <c r="N240" s="30"/>
      <c r="O240" s="18"/>
      <c r="P240" s="18"/>
      <c r="Q240" s="18"/>
      <c r="R240" s="18"/>
      <c r="S240" s="18"/>
      <c r="T240" s="18"/>
      <c r="U240" s="18"/>
      <c r="V240" s="31"/>
      <c r="W240" s="18"/>
      <c r="X240" s="18"/>
      <c r="Y240" s="18"/>
      <c r="Z240" s="18"/>
      <c r="AA240" s="29"/>
      <c r="AF240">
        <f>COUNTIF(Лист2!A:A,Лист1!R240)</f>
        <v>0</v>
      </c>
    </row>
    <row r="241" spans="1:32" ht="17.649999999999999">
      <c r="A241" s="10"/>
      <c r="B241" s="18"/>
      <c r="C241" s="18"/>
      <c r="D241" s="18"/>
      <c r="E241" s="18"/>
      <c r="F241" s="18"/>
      <c r="G241" s="30"/>
      <c r="H241" s="31"/>
      <c r="I241" s="30"/>
      <c r="J241" s="18"/>
      <c r="K241" s="18"/>
      <c r="L241" s="18"/>
      <c r="M241" s="18"/>
      <c r="N241" s="30"/>
      <c r="O241" s="18"/>
      <c r="P241" s="18"/>
      <c r="Q241" s="18"/>
      <c r="R241" s="18"/>
      <c r="S241" s="18"/>
      <c r="T241" s="18"/>
      <c r="U241" s="18"/>
      <c r="V241" s="31"/>
      <c r="W241" s="18"/>
      <c r="X241" s="18"/>
      <c r="Y241" s="18"/>
      <c r="Z241" s="18"/>
      <c r="AA241" s="29"/>
      <c r="AF241">
        <f>COUNTIF(Лист2!A:A,Лист1!R241)</f>
        <v>0</v>
      </c>
    </row>
    <row r="242" spans="1:32" ht="17.649999999999999">
      <c r="A242" s="10"/>
      <c r="B242" s="18"/>
      <c r="C242" s="18"/>
      <c r="D242" s="18"/>
      <c r="E242" s="18"/>
      <c r="F242" s="18"/>
      <c r="G242" s="30"/>
      <c r="H242" s="31"/>
      <c r="I242" s="30"/>
      <c r="J242" s="18"/>
      <c r="K242" s="18"/>
      <c r="L242" s="18"/>
      <c r="M242" s="18"/>
      <c r="N242" s="30"/>
      <c r="O242" s="18"/>
      <c r="P242" s="18"/>
      <c r="Q242" s="18"/>
      <c r="R242" s="18"/>
      <c r="S242" s="18"/>
      <c r="T242" s="18"/>
      <c r="U242" s="18"/>
      <c r="V242" s="31"/>
      <c r="W242" s="18"/>
      <c r="X242" s="18"/>
      <c r="Y242" s="18"/>
      <c r="Z242" s="18"/>
      <c r="AA242" s="29"/>
      <c r="AF242">
        <f>COUNTIF(Лист2!A:A,Лист1!R242)</f>
        <v>0</v>
      </c>
    </row>
    <row r="243" spans="1:32" ht="17.649999999999999">
      <c r="A243" s="10"/>
      <c r="B243" s="18"/>
      <c r="C243" s="18"/>
      <c r="D243" s="18"/>
      <c r="E243" s="18"/>
      <c r="F243" s="18"/>
      <c r="G243" s="30"/>
      <c r="H243" s="18"/>
      <c r="I243" s="30"/>
      <c r="J243" s="18"/>
      <c r="K243" s="18"/>
      <c r="L243" s="18"/>
      <c r="M243" s="18"/>
      <c r="N243" s="30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29"/>
      <c r="AF243">
        <f>COUNTIF(Лист2!A:A,Лист1!R243)</f>
        <v>0</v>
      </c>
    </row>
    <row r="244" spans="1:32" ht="17.649999999999999">
      <c r="A244" s="10"/>
      <c r="B244" s="18"/>
      <c r="C244" s="18"/>
      <c r="D244" s="18"/>
      <c r="E244" s="18"/>
      <c r="F244" s="18"/>
      <c r="G244" s="30"/>
      <c r="H244" s="18"/>
      <c r="I244" s="30"/>
      <c r="J244" s="18"/>
      <c r="K244" s="18"/>
      <c r="L244" s="18"/>
      <c r="M244" s="18"/>
      <c r="N244" s="30"/>
      <c r="O244" s="18"/>
      <c r="P244" s="18"/>
      <c r="Q244" s="18"/>
      <c r="R244" s="18"/>
      <c r="S244" s="18"/>
      <c r="T244" s="18"/>
      <c r="U244" s="18"/>
      <c r="V244" s="31"/>
      <c r="W244" s="18"/>
      <c r="X244" s="18"/>
      <c r="Y244" s="18"/>
      <c r="Z244" s="18"/>
      <c r="AA244" s="29"/>
      <c r="AF244">
        <f>COUNTIF(Лист2!A:A,Лист1!R244)</f>
        <v>0</v>
      </c>
    </row>
    <row r="245" spans="1:32" ht="17.649999999999999">
      <c r="A245" s="10"/>
      <c r="B245" s="18"/>
      <c r="C245" s="18"/>
      <c r="D245" s="18"/>
      <c r="E245" s="18"/>
      <c r="F245" s="18"/>
      <c r="G245" s="30"/>
      <c r="H245" s="18"/>
      <c r="I245" s="30"/>
      <c r="J245" s="18"/>
      <c r="K245" s="18"/>
      <c r="L245" s="18"/>
      <c r="M245" s="18"/>
      <c r="N245" s="30"/>
      <c r="O245" s="18"/>
      <c r="P245" s="18"/>
      <c r="Q245" s="18"/>
      <c r="R245" s="18"/>
      <c r="S245" s="18"/>
      <c r="T245" s="18"/>
      <c r="U245" s="18"/>
      <c r="V245" s="31"/>
      <c r="W245" s="18"/>
      <c r="X245" s="18"/>
      <c r="Y245" s="18"/>
      <c r="Z245" s="18"/>
      <c r="AA245" s="29"/>
      <c r="AF245">
        <f>COUNTIF(Лист2!A:A,Лист1!R245)</f>
        <v>0</v>
      </c>
    </row>
  </sheetData>
  <sheetProtection algorithmName="SHA-512" hashValue="yFKiBUKNnROAhuftilqE86D315ph/By3QPJlWB36tFhJRAEQQeSCYd0tCqj/VKS6/4jjrU7Y8FiTQpMb3m1czg==" saltValue="5k59mQ16hxycOglWrtYkng==" spinCount="100000" sheet="1" objects="1" scenarios="1"/>
  <autoFilter ref="A1:AL205" xr:uid="{660217B3-0853-4F4D-9286-D7C687BA4965}"/>
  <dataConsolidate/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096A6-16A6-4EA3-A857-F2AB4838E180}">
  <dimension ref="A1:F21"/>
  <sheetViews>
    <sheetView zoomScale="82" zoomScaleNormal="82" workbookViewId="0">
      <selection activeCell="H9" sqref="H9"/>
    </sheetView>
  </sheetViews>
  <sheetFormatPr defaultRowHeight="14.25"/>
  <cols>
    <col min="1" max="1" width="23.86328125" customWidth="1"/>
    <col min="2" max="2" width="39.265625" customWidth="1"/>
    <col min="5" max="5" width="12.59765625" customWidth="1"/>
  </cols>
  <sheetData>
    <row r="1" spans="1:6">
      <c r="A1" t="s">
        <v>33</v>
      </c>
      <c r="C1">
        <f>COUNTIF(Лист1!K:K,"*"&amp;A1&amp;"*")</f>
        <v>0</v>
      </c>
      <c r="E1" t="s">
        <v>58</v>
      </c>
      <c r="F1">
        <f>COUNTIF(Лист1!J:J,"*"&amp;E1&amp;"*")</f>
        <v>0</v>
      </c>
    </row>
    <row r="2" spans="1:6" ht="15.4">
      <c r="A2" s="3" t="s">
        <v>34</v>
      </c>
      <c r="C2">
        <f>COUNTIF(Лист1!K:K,"*"&amp;A2&amp;"*")</f>
        <v>0</v>
      </c>
      <c r="E2" t="s">
        <v>70</v>
      </c>
      <c r="F2">
        <f>COUNTIF(Лист1!J:J,"*"&amp;E2&amp;"*")</f>
        <v>0</v>
      </c>
    </row>
    <row r="3" spans="1:6">
      <c r="A3" t="s">
        <v>35</v>
      </c>
      <c r="C3">
        <f>COUNTIF(Лист1!K:K,"*"&amp;A3&amp;"*")</f>
        <v>0</v>
      </c>
      <c r="E3" t="s">
        <v>59</v>
      </c>
      <c r="F3">
        <f>COUNTIF(Лист1!J:J,"*"&amp;E3&amp;"*")</f>
        <v>0</v>
      </c>
    </row>
    <row r="4" spans="1:6">
      <c r="A4" t="s">
        <v>36</v>
      </c>
      <c r="C4">
        <f>COUNTIF(Лист1!K:K,"*"&amp;A4&amp;"*")</f>
        <v>0</v>
      </c>
      <c r="E4" t="s">
        <v>60</v>
      </c>
      <c r="F4">
        <f>COUNTIF(Лист1!J:J,"*"&amp;E4&amp;"*")</f>
        <v>0</v>
      </c>
    </row>
    <row r="5" spans="1:6">
      <c r="A5" t="s">
        <v>37</v>
      </c>
      <c r="C5">
        <f>COUNTIF(Лист1!K:K,"*"&amp;A5&amp;"*")</f>
        <v>0</v>
      </c>
      <c r="E5" t="s">
        <v>61</v>
      </c>
      <c r="F5">
        <f>COUNTIF(Лист1!J:J,"*"&amp;E5&amp;"*")</f>
        <v>0</v>
      </c>
    </row>
    <row r="6" spans="1:6">
      <c r="A6" t="s">
        <v>38</v>
      </c>
      <c r="C6">
        <f>COUNTIF(Лист1!K:K,"*"&amp;A6&amp;"*")</f>
        <v>0</v>
      </c>
      <c r="E6" t="s">
        <v>62</v>
      </c>
      <c r="F6">
        <f>COUNTIF(Лист1!J:J,"*"&amp;E6&amp;"*")</f>
        <v>0</v>
      </c>
    </row>
    <row r="7" spans="1:6">
      <c r="A7" t="s">
        <v>39</v>
      </c>
      <c r="C7">
        <f>COUNTIF(Лист1!K:K,"*"&amp;A7&amp;"*")</f>
        <v>0</v>
      </c>
      <c r="E7" t="s">
        <v>71</v>
      </c>
      <c r="F7">
        <f>COUNTIF(Лист1!J:J,"*"&amp;E7&amp;"*")</f>
        <v>0</v>
      </c>
    </row>
    <row r="8" spans="1:6">
      <c r="A8" t="s">
        <v>40</v>
      </c>
      <c r="C8">
        <f>COUNTIF(Лист1!K:K,"*"&amp;A8&amp;"*")</f>
        <v>0</v>
      </c>
      <c r="E8" t="s">
        <v>74</v>
      </c>
      <c r="F8">
        <f>COUNTIF(Лист1!J:J,"*"&amp;E8&amp;"*")</f>
        <v>0</v>
      </c>
    </row>
    <row r="9" spans="1:6">
      <c r="E9" t="s">
        <v>73</v>
      </c>
      <c r="F9">
        <f>COUNTIF(Лист1!J:J,"*"&amp;E9&amp;"*")</f>
        <v>0</v>
      </c>
    </row>
    <row r="10" spans="1:6">
      <c r="E10" t="s">
        <v>1214</v>
      </c>
      <c r="F10">
        <f>COUNTIF(Лист1!J:J,"*"&amp;E10&amp;"*")</f>
        <v>4</v>
      </c>
    </row>
    <row r="12" spans="1:6">
      <c r="A12" t="s">
        <v>41</v>
      </c>
      <c r="C12">
        <f>COUNTIF(Лист1!K:K,"*"&amp;A12&amp;"*")</f>
        <v>4</v>
      </c>
      <c r="E12" t="s">
        <v>58</v>
      </c>
      <c r="F12">
        <f>COUNTIF(Лист1!B:B,"*"&amp;E12&amp;"*")</f>
        <v>0</v>
      </c>
    </row>
    <row r="13" spans="1:6">
      <c r="A13" t="s">
        <v>42</v>
      </c>
      <c r="C13">
        <f>COUNTIF(Лист1!K:K,"*"&amp;A13&amp;"*")</f>
        <v>0</v>
      </c>
      <c r="E13" t="s">
        <v>70</v>
      </c>
      <c r="F13">
        <f>COUNTIF(Лист1!B:B,"*"&amp;E13&amp;"*")</f>
        <v>1</v>
      </c>
    </row>
    <row r="14" spans="1:6">
      <c r="A14" t="s">
        <v>43</v>
      </c>
      <c r="C14">
        <f>COUNTIF(Лист1!K:K,"*"&amp;A14&amp;"*")</f>
        <v>0</v>
      </c>
      <c r="E14" t="s">
        <v>59</v>
      </c>
      <c r="F14">
        <f>COUNTIF(Лист1!B:B,"*"&amp;E14&amp;"*")</f>
        <v>0</v>
      </c>
    </row>
    <row r="15" spans="1:6">
      <c r="A15" t="s">
        <v>44</v>
      </c>
      <c r="C15">
        <f>COUNTIF(Лист1!K:K,"*"&amp;A15&amp;"*")</f>
        <v>0</v>
      </c>
      <c r="E15" t="s">
        <v>60</v>
      </c>
      <c r="F15">
        <f>COUNTIF(Лист1!B:B,"*"&amp;E15&amp;"*")</f>
        <v>0</v>
      </c>
    </row>
    <row r="16" spans="1:6">
      <c r="A16" t="s">
        <v>45</v>
      </c>
      <c r="C16">
        <f>COUNTIF(Лист1!K:K,"*"&amp;A16&amp;"*")</f>
        <v>0</v>
      </c>
      <c r="E16" t="s">
        <v>61</v>
      </c>
      <c r="F16">
        <f>COUNTIF(Лист1!B:B,"*"&amp;E16&amp;"*")</f>
        <v>0</v>
      </c>
    </row>
    <row r="17" spans="1:6">
      <c r="A17" t="s">
        <v>46</v>
      </c>
      <c r="C17">
        <f>COUNTIF(Лист1!K:K,"*"&amp;A17&amp;"*")</f>
        <v>0</v>
      </c>
      <c r="E17" t="s">
        <v>62</v>
      </c>
      <c r="F17">
        <f>COUNTIF(Лист1!B:B,"*"&amp;E17&amp;"*")</f>
        <v>0</v>
      </c>
    </row>
    <row r="18" spans="1:6">
      <c r="A18" t="s">
        <v>47</v>
      </c>
      <c r="C18">
        <f>COUNTIF(Лист1!K:K,"*"&amp;A18&amp;"*")</f>
        <v>0</v>
      </c>
      <c r="E18" t="s">
        <v>71</v>
      </c>
      <c r="F18">
        <f>COUNTIF(Лист1!B:B,"*"&amp;E18&amp;"*")</f>
        <v>0</v>
      </c>
    </row>
    <row r="20" spans="1:6">
      <c r="E20" s="9">
        <v>6030427</v>
      </c>
      <c r="F20">
        <f>COUNTIF(Лист1!Z:Z,проверка!E20)</f>
        <v>0</v>
      </c>
    </row>
    <row r="21" spans="1:6">
      <c r="E21" s="9">
        <v>5286739</v>
      </c>
      <c r="F21">
        <f>COUNTIF(Лист1!Z:Z,проверка!E21)</f>
        <v>0</v>
      </c>
    </row>
  </sheetData>
  <conditionalFormatting sqref="C1:C20">
    <cfRule type="cellIs" dxfId="1" priority="2" operator="greaterThan">
      <formula>0</formula>
    </cfRule>
  </conditionalFormatting>
  <conditionalFormatting sqref="F1:F18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0B18F-B8FC-437B-8A00-D34E70CB4DF5}">
  <dimension ref="A1:A11"/>
  <sheetViews>
    <sheetView workbookViewId="0">
      <selection sqref="A1:A11"/>
    </sheetView>
  </sheetViews>
  <sheetFormatPr defaultRowHeight="14.25"/>
  <cols>
    <col min="1" max="1" width="30.59765625" customWidth="1"/>
  </cols>
  <sheetData>
    <row r="1" spans="1:1">
      <c r="A1" t="s">
        <v>48</v>
      </c>
    </row>
    <row r="2" spans="1:1">
      <c r="A2" t="s">
        <v>49</v>
      </c>
    </row>
    <row r="3" spans="1:1">
      <c r="A3" t="s">
        <v>55</v>
      </c>
    </row>
    <row r="4" spans="1:1">
      <c r="A4" t="s">
        <v>65</v>
      </c>
    </row>
    <row r="5" spans="1:1">
      <c r="A5" t="s">
        <v>56</v>
      </c>
    </row>
    <row r="6" spans="1:1">
      <c r="A6" t="s">
        <v>75</v>
      </c>
    </row>
    <row r="7" spans="1:1">
      <c r="A7" t="s">
        <v>67</v>
      </c>
    </row>
    <row r="8" spans="1:1">
      <c r="A8" t="s">
        <v>163</v>
      </c>
    </row>
    <row r="9" spans="1:1">
      <c r="A9" t="s">
        <v>57</v>
      </c>
    </row>
    <row r="10" spans="1:1">
      <c r="A10" t="s">
        <v>50</v>
      </c>
    </row>
    <row r="11" spans="1:1">
      <c r="A1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проверка</vt:lpstr>
      <vt:lpstr>Лист2</vt:lpstr>
      <vt:lpstr>Лист1!Область_печати</vt:lpstr>
    </vt:vector>
  </TitlesOfParts>
  <Company>JSC Belgorodenergosbyt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Чернышов Артем Александрович</dc:creator>
  <cp:lastModifiedBy>Топорков Владимир Александрович</cp:lastModifiedBy>
  <cp:lastPrinted>2023-05-18T06:43:07Z</cp:lastPrinted>
  <dcterms:created xsi:type="dcterms:W3CDTF">2022-11-23T13:51:18Z</dcterms:created>
  <dcterms:modified xsi:type="dcterms:W3CDTF">2024-04-08T06:02:47Z</dcterms:modified>
</cp:coreProperties>
</file>